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6690" activeTab="2"/>
  </bookViews>
  <sheets>
    <sheet name="Erläuterungen" sheetId="1" r:id="rId1"/>
    <sheet name="Fragebogen" sheetId="2" r:id="rId2"/>
    <sheet name="Auswertung" sheetId="3" r:id="rId3"/>
  </sheets>
  <definedNames>
    <definedName name="_xlnm.Print_Area" localSheetId="1">'Fragebogen'!$A$1:$D$60</definedName>
    <definedName name="_xlnm.Print_Titles" localSheetId="2">'Auswertung'!$1:$1</definedName>
    <definedName name="_xlnm.Print_Titles" localSheetId="1">'Fragebogen'!$1:$1</definedName>
  </definedNames>
  <calcPr fullCalcOnLoad="1"/>
</workbook>
</file>

<file path=xl/sharedStrings.xml><?xml version="1.0" encoding="utf-8"?>
<sst xmlns="http://schemas.openxmlformats.org/spreadsheetml/2006/main" count="212" uniqueCount="127">
  <si>
    <t>Wichtig!    Unbedingt lesen!</t>
  </si>
  <si>
    <t>Erläuterungen zum Fragebogen:</t>
  </si>
  <si>
    <t>Es müssen nicht unbedingt alle Felder ausgefüllt werden.</t>
  </si>
  <si>
    <t>Mir ist klar, daß die wenigsten über die meßtechnischen Möglichkeiten verfügen, um alle Wasserwerte zu ermitteln. Macht nichts! Ein unvollständig ausgefüllter Fragebogen ist mir viel lieber als gar keiner.</t>
  </si>
  <si>
    <t>In die Punktetabelle (Spalte C, ab Zeile 17) bitte nur ganze Zahlen zwischen 1 und 6 eintragen. Andere Einträge erschweren die statistische Auswertung.</t>
  </si>
  <si>
    <t>Wenn keine Kategorie des Punktesystems 100%ig zutrifft, bitte die Kategorie mit der größten Übereinstimmung eintragen, wenn es gar nicht paßt offen lassen. Bemerkungen, wenn unbedingt erforderlich, in Spalte E.</t>
  </si>
  <si>
    <t>Fragebogen zurücksenden im Excel 5.0/Windows95 Datenformat, d.h. bei Verwendung einer neueren Excel-Version abspeichern mit:</t>
  </si>
  <si>
    <r>
      <t xml:space="preserve">Datei </t>
    </r>
    <r>
      <rPr>
        <b/>
        <sz val="12"/>
        <rFont val="Symbol"/>
        <family val="1"/>
      </rPr>
      <t xml:space="preserve">® </t>
    </r>
    <r>
      <rPr>
        <b/>
        <sz val="12"/>
        <rFont val="Arial"/>
        <family val="2"/>
      </rPr>
      <t xml:space="preserve">Speichern unter </t>
    </r>
    <r>
      <rPr>
        <b/>
        <sz val="12"/>
        <rFont val="Symbol"/>
        <family val="1"/>
      </rPr>
      <t xml:space="preserve">® </t>
    </r>
    <r>
      <rPr>
        <b/>
        <sz val="12"/>
        <rFont val="Arial"/>
        <family val="2"/>
      </rPr>
      <t xml:space="preserve">Dateityp: MS Excel 5.0/95-Arbeitsmappe </t>
    </r>
    <r>
      <rPr>
        <b/>
        <sz val="12"/>
        <rFont val="Symbol"/>
        <family val="1"/>
      </rPr>
      <t xml:space="preserve">® </t>
    </r>
    <r>
      <rPr>
        <b/>
        <sz val="12"/>
        <rFont val="Arial"/>
        <family val="2"/>
      </rPr>
      <t>OK</t>
    </r>
  </si>
  <si>
    <t>Zurücksenden vorzugsweise als Anlage zu einer eMail.</t>
  </si>
  <si>
    <t>Fragebogen zur Erhebung aquaristischer Daten</t>
  </si>
  <si>
    <t>Name, Vorname:</t>
  </si>
  <si>
    <t>Straße, Hausnummer:</t>
  </si>
  <si>
    <t>PLZ, Wohnort:</t>
  </si>
  <si>
    <t>Land:</t>
  </si>
  <si>
    <t>eMail:</t>
  </si>
  <si>
    <t>Wassertemperatur</t>
  </si>
  <si>
    <t>°C</t>
  </si>
  <si>
    <t>pH-Wert</t>
  </si>
  <si>
    <t>-</t>
  </si>
  <si>
    <t>elektrische Leitfähigkeit</t>
  </si>
  <si>
    <r>
      <t>m</t>
    </r>
    <r>
      <rPr>
        <sz val="8"/>
        <rFont val="Arial"/>
        <family val="2"/>
      </rPr>
      <t>S/cm</t>
    </r>
  </si>
  <si>
    <t>Karbonathärte</t>
  </si>
  <si>
    <t>°dH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</si>
  <si>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-Gehalt</t>
    </r>
  </si>
  <si>
    <t>Sauerstoffgehalt</t>
  </si>
  <si>
    <t>mg/Liter</t>
  </si>
  <si>
    <t>Nitratgehalt</t>
  </si>
  <si>
    <t>In diese Tabelle Punkte eintragen:</t>
  </si>
  <si>
    <t>Punkte 1-6</t>
  </si>
  <si>
    <t>Punktesystem</t>
  </si>
  <si>
    <t>Beckengröße</t>
  </si>
  <si>
    <t>1: &lt;50 Liter; 2: 50-100 Liter; 3: 100-200 Liter; 4: 200-400 Liter; 5: 400-800 Liter; 6: &gt;800 Liter</t>
  </si>
  <si>
    <r>
      <t>Art der Beleuchtung</t>
    </r>
    <r>
      <rPr>
        <sz val="7"/>
        <rFont val="Arial"/>
        <family val="2"/>
      </rPr>
      <t xml:space="preserve"> (Bei Mischbeleuchtung die mit der größten Helligkeit angeben)</t>
    </r>
  </si>
  <si>
    <t>1: Leuchtstoffröhren; 2: HQL; 3: HQI; 4: Glühbirnen; 5: andere Beleuchtung; 6: nur Tageslicht</t>
  </si>
  <si>
    <r>
      <t>Beleuchtungsstärke</t>
    </r>
    <r>
      <rPr>
        <sz val="7"/>
        <rFont val="Arial"/>
        <family val="0"/>
      </rPr>
      <t xml:space="preserve"> (z.B. 2Röhren a 18Watt </t>
    </r>
    <r>
      <rPr>
        <sz val="7"/>
        <rFont val="Symbol"/>
        <family val="1"/>
      </rPr>
      <t>®</t>
    </r>
    <r>
      <rPr>
        <sz val="7"/>
        <rFont val="Arial"/>
        <family val="0"/>
      </rPr>
      <t xml:space="preserve"> 36Watt/200 Liter = 0,18Watt/Liter </t>
    </r>
    <r>
      <rPr>
        <sz val="7"/>
        <rFont val="Symbol"/>
        <family val="1"/>
      </rPr>
      <t>®</t>
    </r>
    <r>
      <rPr>
        <sz val="7"/>
        <rFont val="Arial"/>
        <family val="0"/>
      </rPr>
      <t xml:space="preserve"> 3 Punkte)</t>
    </r>
  </si>
  <si>
    <t>1: &lt; 0,1 Watt pro Liter Beckenvolumen; 2: 0,1-0,15 Watt/Liter; 3: 0,15-0,2 Watt/Liter; 4: 0,2-0,3 Watt/Liter; 5: 0,3-0,5 Watt/Liter; 6: &gt;0,5 Watt/Liter</t>
  </si>
  <si>
    <r>
      <t>Biologische Filterung</t>
    </r>
    <r>
      <rPr>
        <sz val="7"/>
        <rFont val="Arial"/>
        <family val="2"/>
      </rPr>
      <t xml:space="preserve"> (Wasserdurchsatz [L/h] / Volumen der Filterkammer [L] </t>
    </r>
    <r>
      <rPr>
        <sz val="7"/>
        <rFont val="Symbol"/>
        <family val="1"/>
      </rPr>
      <t>®</t>
    </r>
    <r>
      <rPr>
        <sz val="7"/>
        <rFont val="Arial"/>
        <family val="2"/>
      </rPr>
      <t xml:space="preserve"> &gt;20: schnell</t>
    </r>
  </si>
  <si>
    <t>1: großer Filter, langsam durchströmt, Substrat getaucht; 2: großer Filter, schnell durchströmt, Substrat getaucht; 3: kleiner Filter, schnell durchströmt, Substrat getaucht (z.B. Topffilter);</t>
  </si>
  <si>
    <r>
      <t xml:space="preserve">durchströmt </t>
    </r>
    <r>
      <rPr>
        <sz val="7"/>
        <rFont val="Symbol"/>
        <family val="1"/>
      </rPr>
      <t>®</t>
    </r>
    <r>
      <rPr>
        <sz val="7"/>
        <rFont val="Arial"/>
        <family val="2"/>
      </rPr>
      <t xml:space="preserve"> &lt;20: langsam durchströmt</t>
    </r>
  </si>
  <si>
    <t>4: Filter mit Lufteinblasung in das Substrat bzw. mit periodischem Luftkontakt des Substrates; 5: Rieselfilter; 6: keine biolog. Filterung</t>
  </si>
  <si>
    <r>
      <t>Durchsatz des Biofilters</t>
    </r>
    <r>
      <rPr>
        <sz val="7"/>
        <rFont val="Arial"/>
        <family val="2"/>
      </rPr>
      <t xml:space="preserve"> (möglichst auslitern, da die Hersteller-angaben i.d.R. nicht erreicht werden)</t>
    </r>
  </si>
  <si>
    <t>1: weniger als 10% des Beckenvolumens pro Stunde; 2: 10-30%/Stunde; 3: 30-50%/Stunde; 4: 50-100%/Stunde; 5: 100-200%/Stunde; 6: mehr als 200%/Stunde</t>
  </si>
  <si>
    <r>
      <t>Filtermaterial der Biostufe hauptsächlich</t>
    </r>
    <r>
      <rPr>
        <sz val="7"/>
        <rFont val="Arial"/>
        <family val="2"/>
      </rPr>
      <t xml:space="preserve"> (1 Nennung)</t>
    </r>
  </si>
  <si>
    <t>1: Filterschaumstoff; 2: Watte; 3: sehr poröses Material (z.B. Siporax); 4: poröses Material (z.B. Lavalit); 5: Tonröhrchen; 6: Kies, Kunststoffüllkörper, Sonstiges</t>
  </si>
  <si>
    <t>Reinigungsintervall</t>
  </si>
  <si>
    <t>1: seltener als 1x pro Jahr; 2: ca. jährlich; 3: ca. halbjährlich; 4: ca. 1/4-jährlich; 5: ca. monatlich; 6: mehrmals monatlich</t>
  </si>
  <si>
    <t>Das Material ist in der Regel (vor der Reinigung)</t>
  </si>
  <si>
    <t>1: voller Schlamm; 2: überwiegend voll Schlamm; 3: teilweise voll Schlamm; 4: enthält geringe Mengen Schlamm; 5: enthält keinen Schlamm, nur leichte Ablagerungen; 6: sauber</t>
  </si>
  <si>
    <t>Durchsatz der/des Schnellfilter(s)</t>
  </si>
  <si>
    <t>1: kein Schnellfilter vorhanden; 2: weniger als 50% des Beckenvolumens pro Stunde; 3: 50-100%/Stunde; 4: 100-200%/Stunde; 5: 200-400%/Stunde; 6: mehr als 400%/Stunde</t>
  </si>
  <si>
    <t>Sonderfilter</t>
  </si>
  <si>
    <t>1: biologischer Denitrifikationsfilter; 2: mechanischer Nitratfilter (Harz); 3: Aktivkohlefilter mit häufigem Austausch der Kohle; 4: 1+3; 5: 2+3; 6: keiner der vorgenannten Filter</t>
  </si>
  <si>
    <t>Strömung an der Wasseroberfläche</t>
  </si>
  <si>
    <t>1: keine sichtbare Bewegung an der Wasseroberfläche; 2: teilweise geringe Bewegung; 3: überwiegend geringe Bewegung; 4: teilweise sichtbare Turbulenzen; 5: überwiegend turbulente Oberfläche; 6: starke Turbulenzen</t>
  </si>
  <si>
    <r>
      <t>Durchlüftung</t>
    </r>
    <r>
      <rPr>
        <sz val="10"/>
        <rFont val="Arial"/>
        <family val="2"/>
      </rPr>
      <t xml:space="preserve"> (mittels Luftpumpe oder Filter-rücklauf, z.B. Injektor)</t>
    </r>
  </si>
  <si>
    <t>1: keine Durchlüftung; 2: geringe Durchlüftung, nur nachts; 3: starke Durchlüftung nachts; 4: permanent geringe Durchlüftung; 5: permanent starke Durchlüftung; 6: sehr starke Durchlüftung</t>
  </si>
  <si>
    <r>
      <t>Bodengrundheizung</t>
    </r>
    <r>
      <rPr>
        <sz val="7"/>
        <rFont val="Arial"/>
        <family val="2"/>
      </rPr>
      <t xml:space="preserve"> (andere Heizung wie z.B. Stabheizer wird hier nicht betrachtet)</t>
    </r>
  </si>
  <si>
    <t>1: Heizkabel &lt; 0,2 Watt pro Liter Beckenvolumen; 2: Heizkabel 0,2-0,5 Watt/Liter; 3: Heizkabel 0,5-1,0 Watt/Liter; 4: Heizkabel &gt;1,0 Watt/Liter; 5: andere Bodengrundheizung; 6: keine Bodengrundheizung</t>
  </si>
  <si>
    <t>Material</t>
  </si>
  <si>
    <t>Stärke im Mittel</t>
  </si>
  <si>
    <t>1: &gt;15cm; 2: 10-15cm; 3: 7-10cm; 4: 4-7cm; 5: 2-4cm; 6: &lt;2cm bzw. kein Bodengrund</t>
  </si>
  <si>
    <r>
      <t>Besatzdichte</t>
    </r>
    <r>
      <rPr>
        <sz val="7"/>
        <rFont val="Arial"/>
        <family val="2"/>
      </rPr>
      <t xml:space="preserve"> (viele kleine Fische = ein großer Fisch, abschätzen)</t>
    </r>
  </si>
  <si>
    <t>1: weniger als 1 großer Fisch (wie z.B. Diskus) oder entsprechend viele Kleine auf 200 Liter Wasser; 2: 1 Fisch wie vor auf 100-200 Liter; 3: auf 50-100 Liter; 4: auf 25-50 Liter; 5: auf 15-25 Liter; 6: auf weniger als 15 Liter</t>
  </si>
  <si>
    <t>Art des Futters</t>
  </si>
  <si>
    <t>1: nur Trockenfutter; 2: überwiegend Trockenfutter; 3: abwechselnd Trockenfutter und Frostfutter; 4: überwiegend Frostfutter; 5: Frostfutter mit viel Herz und roten Mückenlarven; 6: überwiegend Herz</t>
  </si>
  <si>
    <t>Häufigkeit der Fütterung</t>
  </si>
  <si>
    <t>1: 1x täglich; 2: 2x täglich; 3: 3x täglich; 4: 4x täglich; 5: 5x täglich; 6: mehr als 5x täglich</t>
  </si>
  <si>
    <t>Futtermenge</t>
  </si>
  <si>
    <t>1: wird sofort gefressen; 2: wird innerhalb 5 Minuten gefressen; 3: wird innerhalb 10 Minuten gefressen; 4: wird innerhalb 20 Minuten gefressen 5: wird innerhalb 1/2 Stunde gefressen; 6: bleibt länger als 1/2 Stunde liegen</t>
  </si>
  <si>
    <t>Düngezusätze</t>
  </si>
  <si>
    <t>1: nur flüssiger Volldünger; 2: nur Bodengrundtabletten; 3: flüssiger Volldünger und Bodengrundtabletten; 4: Volldünger (flüssig und/oder Tabletten) und Eisendünger; 5: nur Eisendünger; 6: kein Dünger</t>
  </si>
  <si>
    <t>Intensität der Düngung</t>
  </si>
  <si>
    <t>1: mehr als doppelt soviel wie vom Hersteller empfohlen; 2: mehr als empfohlen; 3: wie empfohlen; 4: weniger als empfohlen; 5: weniger als die Hälfte der empfohlenen Menge; 6: sehr geringe Mengen bzw. kein Dünger</t>
  </si>
  <si>
    <t>Häufigkeit der Düngung</t>
  </si>
  <si>
    <t>1: täglich; 2: 2x pro Woche; 3: wöchentlich; 4: alle 14 Tage; 5: monatlich; 6: seltener als monatlich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</si>
  <si>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-Düngung</t>
    </r>
  </si>
  <si>
    <r>
      <t>1: permanent Dosierung aus Flasche; 2: nur tagsüber; 3: pH-Wert gesteuert; 4: biologische Erzeugung; 5: andere Erzeugungsart; 6: keine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-Düngung</t>
    </r>
  </si>
  <si>
    <t>weitere Wasserzusätze</t>
  </si>
  <si>
    <t>1: Wasseraufbereiter; 2: Säuren (z.B. Eichenextrakt, pH Minus); 3: Huminstoffe (Torf, Torfextrakte, Schwarzwasserzusätze); 4: alle vorgenannten Kategorieen; 5: zwei der vorgenannten Kategorien; 6: keine der vorgenannten Kategorieen</t>
  </si>
  <si>
    <t>Wasserwechselintervall</t>
  </si>
  <si>
    <t>gewechselte Wassermenge</t>
  </si>
  <si>
    <t>1: weniger als 5% des Beckenvolumens; 2: 5-10%; 3: 10-20%; 4: 20-30%; 5: 30-50%; 6: mehr als 50% des Beckenvolumens</t>
  </si>
  <si>
    <t>Bepflanzung</t>
  </si>
  <si>
    <t>1: Bodenfläche überwiegend beplanzt, großer Anteil schnellwachsender Arten; 2: Bodenfläche überwiegend beplanzt, wenig schnellwachsende Arten; 3: Bodenfläche teilweise beplanzt, auch schnellwachsende Sorten;</t>
  </si>
  <si>
    <t>Zustand der Pflanzen</t>
  </si>
  <si>
    <t>1: mehr als 8 Arten, üppiges Wachstum, satte Farben, keine Blattschäden; 2: 5-8 Arten, sonst wie vor; 3: 3-5 Arten wachsen zufriedenstellend</t>
  </si>
  <si>
    <t>4: weniger als 3 Arten wachsen zufriedenstellend; 5: Wachstum insgesamt nicht zufriedenstellend; 6: kaum Wachstum feststellbar</t>
  </si>
  <si>
    <t>Grünalgen, grüne Fadenalgen</t>
  </si>
  <si>
    <t>1: keine Grünalgen; 2: Scheibe veralgt leicht; 3: Scheibe veralgt stark; 4: Einrichtungsgegenstände veralgen stark; 5: Pflanzen veralgen; 6: Grünalgen sind ein großes Problem</t>
  </si>
  <si>
    <t>graubraune Pinselalgen (Rotalgen)</t>
  </si>
  <si>
    <t>1: keine Pinselalgen; 2: vereinzelt Pinselalgen auf Einrichtungsgegenständen; 3: Einrichtungsgegenstände veralgen stark; 4: langsamwachsende Pflanzen veralgen; 5: schnellwachsende Pflanzen veralgen; 6: Pinselalgen sind ein großes Problem</t>
  </si>
  <si>
    <t>Blaualgen</t>
  </si>
  <si>
    <t>1: keine Blaualgen; 2: Blaualgen treten vereinzelt auf und verschwinden wieder; 3: Blaualgen in der Nähe der Wasseroberfläche; 4: Blaualgen auch am Bodengrund; 5: Pflanzen/Bodengrund teilweise überzogen mit Blaualgen; 6: Alles überzogen mit Blaualgen</t>
  </si>
  <si>
    <t>Sonstige unerwünschte Algen</t>
  </si>
  <si>
    <t>1: Braunalgen; 2: Bartalgen; 3: Fadenalgen; 4: grüne Pinselalge; 5: zwei der vorgenannten Kategorien; 6: keine der vorgenannten Kategorieen</t>
  </si>
  <si>
    <t>Hier (Spalte C) können</t>
  </si>
  <si>
    <t>Fragen aufgeschrieben</t>
  </si>
  <si>
    <t xml:space="preserve">werden, bei denen um </t>
  </si>
  <si>
    <t>Antwort gebeten wird</t>
  </si>
  <si>
    <t>mg/Liter (ermittelt aus pH-Wert und Karbonathärte, kann überschrieben werden)</t>
  </si>
  <si>
    <t>Bitte das Fragebogen-Arbeitsblatt unten über die Registerkarte "Fragebogen" aufrufen!</t>
  </si>
  <si>
    <t>Länge (cm)</t>
  </si>
  <si>
    <t>Breite (cm)</t>
  </si>
  <si>
    <t>Höhe (cm)</t>
  </si>
  <si>
    <t>Hilfe zur Beckengröße</t>
  </si>
  <si>
    <r>
      <t>Beleuchtungsstärke</t>
    </r>
  </si>
  <si>
    <t>Wasserdurchsatz des Biofilters</t>
  </si>
  <si>
    <t>Art des Biofilters</t>
  </si>
  <si>
    <t>1: Substrat unter Wasser getaucht; 2: Filter mit Lufteinblasung in das Substrat; 3: mit periodischem Luftkontakt des Substrates; 4: Rieselfilter; 5: keine biolog. Filterung</t>
  </si>
  <si>
    <t>Menge des Filtermaterials im Biofilter</t>
  </si>
  <si>
    <t>in Litern (z.B. eine Schaumstoffmatte 5 dm x 15 dm x 0,5 dm = 37,5 Liter; 
1 dm = 10 cm)</t>
  </si>
  <si>
    <r>
      <t xml:space="preserve">in </t>
    </r>
    <r>
      <rPr>
        <b/>
        <sz val="10"/>
        <rFont val="Arial"/>
        <family val="2"/>
      </rPr>
      <t>Watt</t>
    </r>
    <r>
      <rPr>
        <sz val="8"/>
        <rFont val="Arial"/>
        <family val="2"/>
      </rPr>
      <t xml:space="preserve"> insgesamt</t>
    </r>
  </si>
  <si>
    <r>
      <t xml:space="preserve">in </t>
    </r>
    <r>
      <rPr>
        <b/>
        <sz val="10"/>
        <rFont val="Arial"/>
        <family val="2"/>
      </rPr>
      <t>Liter</t>
    </r>
    <r>
      <rPr>
        <sz val="10"/>
        <rFont val="Arial"/>
        <family val="2"/>
      </rPr>
      <t>n</t>
    </r>
    <r>
      <rPr>
        <sz val="8"/>
        <rFont val="Arial"/>
        <family val="2"/>
      </rPr>
      <t xml:space="preserve"> brutto; evtl. rechts die Hilfe benutzen</t>
    </r>
  </si>
  <si>
    <r>
      <t xml:space="preserve">in </t>
    </r>
    <r>
      <rPr>
        <b/>
        <sz val="10"/>
        <rFont val="Arial"/>
        <family val="2"/>
      </rPr>
      <t>Liter / Stunde</t>
    </r>
    <r>
      <rPr>
        <sz val="8"/>
        <rFont val="Arial"/>
        <family val="2"/>
      </rPr>
      <t xml:space="preserve"> (wenn kein Schnellfilter vorhanden: 0 eingeben)</t>
    </r>
  </si>
  <si>
    <r>
      <t xml:space="preserve">Leistung in </t>
    </r>
    <r>
      <rPr>
        <b/>
        <sz val="10"/>
        <rFont val="Arial"/>
        <family val="2"/>
      </rPr>
      <t>Watt</t>
    </r>
    <r>
      <rPr>
        <sz val="8"/>
        <rFont val="Arial"/>
        <family val="2"/>
      </rPr>
      <t xml:space="preserve"> (wenn keine Bodenheizung vorhanden: 0 eingeben)</t>
    </r>
  </si>
  <si>
    <t>1: Quarz- bzw. Silbersand (Körnung 0-1mm); 2: (Rein-) Sand (1-3mm); 3: feiner Kies (3-5mm); 4: mittl. Kies/Lavalit (5-8mm); 5: grober Kies/Lavalit (&gt;8mm); 6: kein Bodengrund</t>
  </si>
  <si>
    <t>4: Bodenfläche teilweise beplanzt, kaum schnellwachsende Arten; 5: nur wenige Pflanzen; 6: keine Pflanzen</t>
  </si>
  <si>
    <t>Volumen (Liter)</t>
  </si>
  <si>
    <t>Vorschlag Kategorie</t>
  </si>
  <si>
    <r>
      <t xml:space="preserve">1: weniger als 1 großer Fisch (wie z.B. Diskus) oder entsprechend viele Kleine auf 200 Liter Wasser; 2: 1 Fisch wie vor auf 100-200 Liter; 3: auf 50-100 Liter; 4: auf 25-50 Liter; 5: auf 15-25 Liter; 6: auf weniger als 15 Liter   </t>
    </r>
    <r>
      <rPr>
        <b/>
        <sz val="8"/>
        <rFont val="Arial"/>
        <family val="2"/>
      </rPr>
      <t>siehe Hilfe rechts</t>
    </r>
  </si>
  <si>
    <t>Anzahl</t>
  </si>
  <si>
    <t>Auswertung, hier nichts ausfüllen!</t>
  </si>
  <si>
    <r>
      <t xml:space="preserve">in </t>
    </r>
    <r>
      <rPr>
        <b/>
        <sz val="10"/>
        <rFont val="Arial"/>
        <family val="2"/>
      </rPr>
      <t>Liter / Stunde</t>
    </r>
    <r>
      <rPr>
        <sz val="8"/>
        <rFont val="Arial"/>
        <family val="2"/>
      </rPr>
      <t xml:space="preserve"> (auslitern, oder Nennleistung der Pumpe minus 25% bis 50%;
wenn kein Biofilter vorhanden: 0)</t>
    </r>
  </si>
  <si>
    <t>Die Angaben zur Person müssen nicht</t>
  </si>
  <si>
    <t>ausgefüllt werden, vertrauliche</t>
  </si>
  <si>
    <t>Behandlung wird jedoch zugesichert!</t>
  </si>
  <si>
    <r>
      <t xml:space="preserve">Hilfe zu Besatzdichte:         Anzahl Fische zu jeder Länge eingeben
</t>
    </r>
    <r>
      <rPr>
        <sz val="10"/>
        <rFont val="Arial"/>
        <family val="2"/>
      </rPr>
      <t>(auch die Länge kann verändert werden; Länge gemessen von Kopf- bis Schwanzspitze)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</si>
</sst>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Symbol"/>
      <family val="1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7"/>
      <name val="Arial"/>
      <family val="2"/>
    </font>
    <font>
      <sz val="7"/>
      <name val="Symbol"/>
      <family val="1"/>
    </font>
    <font>
      <vertAlign val="subscript"/>
      <sz val="8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hair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hair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0" fillId="0" borderId="4" xfId="0" applyBorder="1" applyAlignment="1">
      <alignment vertical="center" wrapText="1"/>
    </xf>
    <xf numFmtId="0" fontId="19" fillId="0" borderId="22" xfId="0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Continuous" vertical="center"/>
    </xf>
    <xf numFmtId="0" fontId="20" fillId="0" borderId="22" xfId="0" applyFont="1" applyBorder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19" fillId="0" borderId="22" xfId="0" applyFont="1" applyBorder="1" applyAlignment="1" applyProtection="1">
      <alignment horizontal="centerContinuous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1" fillId="0" borderId="30" xfId="0" applyFont="1" applyBorder="1" applyAlignment="1" applyProtection="1">
      <alignment horizontal="centerContinuous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7" xfId="0" applyFont="1" applyBorder="1" applyAlignment="1">
      <alignment vertical="top" wrapText="1"/>
    </xf>
    <xf numFmtId="0" fontId="0" fillId="0" borderId="20" xfId="0" applyBorder="1" applyAlignment="1">
      <alignment horizontal="center" vertical="center" wrapText="1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0" fillId="2" borderId="36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Continuous" vertical="center"/>
      <protection/>
    </xf>
    <xf numFmtId="0" fontId="20" fillId="0" borderId="22" xfId="0" applyFont="1" applyBorder="1" applyAlignment="1" applyProtection="1">
      <alignment horizontal="centerContinuous" vertical="center"/>
      <protection/>
    </xf>
    <xf numFmtId="0" fontId="20" fillId="0" borderId="22" xfId="0" applyFont="1" applyBorder="1" applyAlignment="1" applyProtection="1">
      <alignment horizontal="centerContinuous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1" fillId="2" borderId="23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right" vertical="center"/>
      <protection/>
    </xf>
    <xf numFmtId="0" fontId="1" fillId="2" borderId="24" xfId="0" applyFont="1" applyFill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5" xfId="0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 wrapText="1"/>
      <protection/>
    </xf>
    <xf numFmtId="0" fontId="5" fillId="0" borderId="8" xfId="0" applyFont="1" applyBorder="1" applyAlignment="1" applyProtection="1">
      <alignment vertical="center" wrapText="1"/>
      <protection/>
    </xf>
    <xf numFmtId="1" fontId="1" fillId="2" borderId="7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wrapText="1"/>
      <protection/>
    </xf>
    <xf numFmtId="0" fontId="16" fillId="0" borderId="7" xfId="0" applyFont="1" applyBorder="1" applyAlignment="1" applyProtection="1">
      <alignment vertical="top" wrapText="1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 wrapText="1"/>
      <protection/>
    </xf>
    <xf numFmtId="0" fontId="1" fillId="2" borderId="3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2" borderId="23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vertical="center" wrapText="1"/>
      <protection/>
    </xf>
    <xf numFmtId="0" fontId="0" fillId="0" borderId="21" xfId="0" applyBorder="1" applyAlignment="1" applyProtection="1">
      <alignment vertical="center"/>
      <protection/>
    </xf>
    <xf numFmtId="0" fontId="0" fillId="2" borderId="24" xfId="0" applyFont="1" applyFill="1" applyBorder="1" applyAlignment="1" applyProtection="1">
      <alignment horizontal="left" vertical="center"/>
      <protection/>
    </xf>
    <xf numFmtId="0" fontId="4" fillId="0" borderId="2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26" xfId="0" applyFont="1" applyFill="1" applyBorder="1" applyAlignment="1" applyProtection="1">
      <alignment horizontal="centerContinuous" vertical="center"/>
      <protection/>
    </xf>
    <xf numFmtId="0" fontId="1" fillId="0" borderId="27" xfId="0" applyFont="1" applyFill="1" applyBorder="1" applyAlignment="1" applyProtection="1">
      <alignment horizontal="centerContinuous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Continuous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47625</xdr:rowOff>
    </xdr:from>
    <xdr:to>
      <xdr:col>0</xdr:col>
      <xdr:colOff>381000</xdr:colOff>
      <xdr:row>18</xdr:row>
      <xdr:rowOff>171450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390900"/>
          <a:ext cx="35242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Beckengröße, Beleuchtung</a:t>
          </a:r>
        </a:p>
      </xdr:txBody>
    </xdr:sp>
    <xdr:clientData/>
  </xdr:twoCellAnchor>
  <xdr:twoCellAnchor>
    <xdr:from>
      <xdr:col>0</xdr:col>
      <xdr:colOff>19050</xdr:colOff>
      <xdr:row>19</xdr:row>
      <xdr:rowOff>47625</xdr:rowOff>
    </xdr:from>
    <xdr:to>
      <xdr:col>0</xdr:col>
      <xdr:colOff>371475</xdr:colOff>
      <xdr:row>24</xdr:row>
      <xdr:rowOff>371475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9050" y="4114800"/>
          <a:ext cx="352425" cy="1924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Biologische Filterung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0</xdr:col>
      <xdr:colOff>390525</xdr:colOff>
      <xdr:row>26</xdr:row>
      <xdr:rowOff>381000</xdr:rowOff>
    </xdr:to>
    <xdr:sp>
      <xdr:nvSpPr>
        <xdr:cNvPr id="3" name="Text 3"/>
        <xdr:cNvSpPr txBox="1">
          <a:spLocks noChangeArrowheads="1"/>
        </xdr:cNvSpPr>
      </xdr:nvSpPr>
      <xdr:spPr>
        <a:xfrm>
          <a:off x="28575" y="6143625"/>
          <a:ext cx="361950" cy="666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Schnell-, Sonderfilter</a:t>
          </a:r>
        </a:p>
      </xdr:txBody>
    </xdr:sp>
    <xdr:clientData/>
  </xdr:twoCellAnchor>
  <xdr:twoCellAnchor>
    <xdr:from>
      <xdr:col>0</xdr:col>
      <xdr:colOff>28575</xdr:colOff>
      <xdr:row>27</xdr:row>
      <xdr:rowOff>38100</xdr:rowOff>
    </xdr:from>
    <xdr:to>
      <xdr:col>0</xdr:col>
      <xdr:colOff>390525</xdr:colOff>
      <xdr:row>28</xdr:row>
      <xdr:rowOff>428625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6905625"/>
          <a:ext cx="3619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Strömung, Durchlüftung</a:t>
          </a:r>
        </a:p>
      </xdr:txBody>
    </xdr:sp>
    <xdr:clientData/>
  </xdr:twoCellAnchor>
  <xdr:twoCellAnchor>
    <xdr:from>
      <xdr:col>0</xdr:col>
      <xdr:colOff>19050</xdr:colOff>
      <xdr:row>29</xdr:row>
      <xdr:rowOff>57150</xdr:rowOff>
    </xdr:from>
    <xdr:to>
      <xdr:col>0</xdr:col>
      <xdr:colOff>381000</xdr:colOff>
      <xdr:row>31</xdr:row>
      <xdr:rowOff>238125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9050" y="7848600"/>
          <a:ext cx="3619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Bodengrund</a:t>
          </a:r>
        </a:p>
      </xdr:txBody>
    </xdr:sp>
    <xdr:clientData/>
  </xdr:twoCellAnchor>
  <xdr:twoCellAnchor>
    <xdr:from>
      <xdr:col>0</xdr:col>
      <xdr:colOff>19050</xdr:colOff>
      <xdr:row>32</xdr:row>
      <xdr:rowOff>47625</xdr:rowOff>
    </xdr:from>
    <xdr:to>
      <xdr:col>0</xdr:col>
      <xdr:colOff>381000</xdr:colOff>
      <xdr:row>35</xdr:row>
      <xdr:rowOff>390525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9050" y="8953500"/>
          <a:ext cx="361950" cy="1552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Wasserbelastung</a:t>
          </a:r>
        </a:p>
      </xdr:txBody>
    </xdr:sp>
    <xdr:clientData/>
  </xdr:twoCellAnchor>
  <xdr:twoCellAnchor>
    <xdr:from>
      <xdr:col>0</xdr:col>
      <xdr:colOff>28575</xdr:colOff>
      <xdr:row>36</xdr:row>
      <xdr:rowOff>47625</xdr:rowOff>
    </xdr:from>
    <xdr:to>
      <xdr:col>0</xdr:col>
      <xdr:colOff>390525</xdr:colOff>
      <xdr:row>40</xdr:row>
      <xdr:rowOff>381000</xdr:rowOff>
    </xdr:to>
    <xdr:sp>
      <xdr:nvSpPr>
        <xdr:cNvPr id="7" name="Text 7"/>
        <xdr:cNvSpPr txBox="1">
          <a:spLocks noChangeArrowheads="1"/>
        </xdr:cNvSpPr>
      </xdr:nvSpPr>
      <xdr:spPr>
        <a:xfrm>
          <a:off x="28575" y="10601325"/>
          <a:ext cx="361950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Wasserzusätze</a:t>
          </a:r>
        </a:p>
      </xdr:txBody>
    </xdr:sp>
    <xdr:clientData/>
  </xdr:twoCellAnchor>
  <xdr:twoCellAnchor>
    <xdr:from>
      <xdr:col>0</xdr:col>
      <xdr:colOff>57150</xdr:colOff>
      <xdr:row>7</xdr:row>
      <xdr:rowOff>76200</xdr:rowOff>
    </xdr:from>
    <xdr:to>
      <xdr:col>0</xdr:col>
      <xdr:colOff>371475</xdr:colOff>
      <xdr:row>13</xdr:row>
      <xdr:rowOff>104775</xdr:rowOff>
    </xdr:to>
    <xdr:sp>
      <xdr:nvSpPr>
        <xdr:cNvPr id="8" name="Text 8"/>
        <xdr:cNvSpPr txBox="1">
          <a:spLocks noChangeArrowheads="1"/>
        </xdr:cNvSpPr>
      </xdr:nvSpPr>
      <xdr:spPr>
        <a:xfrm>
          <a:off x="57150" y="1685925"/>
          <a:ext cx="314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Wasserwerte (Mittelwerte)</a:t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0</xdr:col>
      <xdr:colOff>390525</xdr:colOff>
      <xdr:row>42</xdr:row>
      <xdr:rowOff>276225</xdr:rowOff>
    </xdr:to>
    <xdr:sp>
      <xdr:nvSpPr>
        <xdr:cNvPr id="9" name="Text 9"/>
        <xdr:cNvSpPr txBox="1">
          <a:spLocks noChangeArrowheads="1"/>
        </xdr:cNvSpPr>
      </xdr:nvSpPr>
      <xdr:spPr>
        <a:xfrm>
          <a:off x="28575" y="12468225"/>
          <a:ext cx="3619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Wasser-wechsel</a:t>
          </a:r>
        </a:p>
      </xdr:txBody>
    </xdr:sp>
    <xdr:clientData/>
  </xdr:twoCellAnchor>
  <xdr:twoCellAnchor>
    <xdr:from>
      <xdr:col>0</xdr:col>
      <xdr:colOff>28575</xdr:colOff>
      <xdr:row>47</xdr:row>
      <xdr:rowOff>38100</xdr:rowOff>
    </xdr:from>
    <xdr:to>
      <xdr:col>0</xdr:col>
      <xdr:colOff>390525</xdr:colOff>
      <xdr:row>50</xdr:row>
      <xdr:rowOff>285750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28575" y="14373225"/>
          <a:ext cx="361950" cy="1819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Algen</a:t>
          </a:r>
        </a:p>
      </xdr:txBody>
    </xdr:sp>
    <xdr:clientData/>
  </xdr:twoCellAnchor>
  <xdr:twoCellAnchor>
    <xdr:from>
      <xdr:col>0</xdr:col>
      <xdr:colOff>28575</xdr:colOff>
      <xdr:row>43</xdr:row>
      <xdr:rowOff>47625</xdr:rowOff>
    </xdr:from>
    <xdr:to>
      <xdr:col>0</xdr:col>
      <xdr:colOff>390525</xdr:colOff>
      <xdr:row>46</xdr:row>
      <xdr:rowOff>238125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28575" y="13087350"/>
          <a:ext cx="36195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Pflanzen</a:t>
          </a:r>
        </a:p>
      </xdr:txBody>
    </xdr:sp>
    <xdr:clientData/>
  </xdr:twoCellAnchor>
  <xdr:twoCellAnchor>
    <xdr:from>
      <xdr:col>0</xdr:col>
      <xdr:colOff>28575</xdr:colOff>
      <xdr:row>1</xdr:row>
      <xdr:rowOff>66675</xdr:rowOff>
    </xdr:from>
    <xdr:to>
      <xdr:col>0</xdr:col>
      <xdr:colOff>381000</xdr:colOff>
      <xdr:row>5</xdr:row>
      <xdr:rowOff>114300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28575" y="638175"/>
          <a:ext cx="3524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Person</a:t>
          </a:r>
        </a:p>
      </xdr:txBody>
    </xdr:sp>
    <xdr:clientData/>
  </xdr:twoCellAnchor>
  <xdr:twoCellAnchor>
    <xdr:from>
      <xdr:col>0</xdr:col>
      <xdr:colOff>57150</xdr:colOff>
      <xdr:row>52</xdr:row>
      <xdr:rowOff>76200</xdr:rowOff>
    </xdr:from>
    <xdr:to>
      <xdr:col>0</xdr:col>
      <xdr:colOff>371475</xdr:colOff>
      <xdr:row>59</xdr:row>
      <xdr:rowOff>104775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57150" y="16525875"/>
          <a:ext cx="31432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47625</xdr:rowOff>
    </xdr:from>
    <xdr:to>
      <xdr:col>0</xdr:col>
      <xdr:colOff>381000</xdr:colOff>
      <xdr:row>18</xdr:row>
      <xdr:rowOff>333375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362325"/>
          <a:ext cx="35242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Beckengröße, Beleuchtung</a:t>
          </a:r>
        </a:p>
      </xdr:txBody>
    </xdr:sp>
    <xdr:clientData/>
  </xdr:twoCellAnchor>
  <xdr:twoCellAnchor>
    <xdr:from>
      <xdr:col>0</xdr:col>
      <xdr:colOff>19050</xdr:colOff>
      <xdr:row>19</xdr:row>
      <xdr:rowOff>47625</xdr:rowOff>
    </xdr:from>
    <xdr:to>
      <xdr:col>0</xdr:col>
      <xdr:colOff>371475</xdr:colOff>
      <xdr:row>24</xdr:row>
      <xdr:rowOff>371475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9050" y="4438650"/>
          <a:ext cx="352425" cy="2152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Biologische Filterung</a:t>
          </a:r>
        </a:p>
      </xdr:txBody>
    </xdr:sp>
    <xdr:clientData/>
  </xdr:twoCellAnchor>
  <xdr:twoCellAnchor>
    <xdr:from>
      <xdr:col>0</xdr:col>
      <xdr:colOff>28575</xdr:colOff>
      <xdr:row>25</xdr:row>
      <xdr:rowOff>38100</xdr:rowOff>
    </xdr:from>
    <xdr:to>
      <xdr:col>0</xdr:col>
      <xdr:colOff>390525</xdr:colOff>
      <xdr:row>26</xdr:row>
      <xdr:rowOff>381000</xdr:rowOff>
    </xdr:to>
    <xdr:sp>
      <xdr:nvSpPr>
        <xdr:cNvPr id="3" name="Text 3"/>
        <xdr:cNvSpPr txBox="1">
          <a:spLocks noChangeArrowheads="1"/>
        </xdr:cNvSpPr>
      </xdr:nvSpPr>
      <xdr:spPr>
        <a:xfrm>
          <a:off x="28575" y="6696075"/>
          <a:ext cx="36195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Schnell-, Sonderfilter</a:t>
          </a:r>
        </a:p>
      </xdr:txBody>
    </xdr:sp>
    <xdr:clientData/>
  </xdr:twoCellAnchor>
  <xdr:twoCellAnchor>
    <xdr:from>
      <xdr:col>0</xdr:col>
      <xdr:colOff>28575</xdr:colOff>
      <xdr:row>27</xdr:row>
      <xdr:rowOff>38100</xdr:rowOff>
    </xdr:from>
    <xdr:to>
      <xdr:col>0</xdr:col>
      <xdr:colOff>390525</xdr:colOff>
      <xdr:row>28</xdr:row>
      <xdr:rowOff>428625</xdr:rowOff>
    </xdr:to>
    <xdr:sp>
      <xdr:nvSpPr>
        <xdr:cNvPr id="4" name="Text 4"/>
        <xdr:cNvSpPr txBox="1">
          <a:spLocks noChangeArrowheads="1"/>
        </xdr:cNvSpPr>
      </xdr:nvSpPr>
      <xdr:spPr>
        <a:xfrm>
          <a:off x="28575" y="7562850"/>
          <a:ext cx="3619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Strömung, Durchlüftung</a:t>
          </a:r>
        </a:p>
      </xdr:txBody>
    </xdr:sp>
    <xdr:clientData/>
  </xdr:twoCellAnchor>
  <xdr:twoCellAnchor>
    <xdr:from>
      <xdr:col>0</xdr:col>
      <xdr:colOff>19050</xdr:colOff>
      <xdr:row>29</xdr:row>
      <xdr:rowOff>57150</xdr:rowOff>
    </xdr:from>
    <xdr:to>
      <xdr:col>0</xdr:col>
      <xdr:colOff>381000</xdr:colOff>
      <xdr:row>31</xdr:row>
      <xdr:rowOff>238125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9050" y="8505825"/>
          <a:ext cx="361950" cy="1038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Bodengrund</a:t>
          </a:r>
        </a:p>
      </xdr:txBody>
    </xdr:sp>
    <xdr:clientData/>
  </xdr:twoCellAnchor>
  <xdr:twoCellAnchor>
    <xdr:from>
      <xdr:col>0</xdr:col>
      <xdr:colOff>19050</xdr:colOff>
      <xdr:row>32</xdr:row>
      <xdr:rowOff>47625</xdr:rowOff>
    </xdr:from>
    <xdr:to>
      <xdr:col>0</xdr:col>
      <xdr:colOff>381000</xdr:colOff>
      <xdr:row>35</xdr:row>
      <xdr:rowOff>390525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9050" y="9648825"/>
          <a:ext cx="361950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Wasserbelastung</a:t>
          </a:r>
        </a:p>
      </xdr:txBody>
    </xdr:sp>
    <xdr:clientData/>
  </xdr:twoCellAnchor>
  <xdr:twoCellAnchor>
    <xdr:from>
      <xdr:col>0</xdr:col>
      <xdr:colOff>28575</xdr:colOff>
      <xdr:row>36</xdr:row>
      <xdr:rowOff>47625</xdr:rowOff>
    </xdr:from>
    <xdr:to>
      <xdr:col>0</xdr:col>
      <xdr:colOff>390525</xdr:colOff>
      <xdr:row>40</xdr:row>
      <xdr:rowOff>381000</xdr:rowOff>
    </xdr:to>
    <xdr:sp>
      <xdr:nvSpPr>
        <xdr:cNvPr id="7" name="Text 7"/>
        <xdr:cNvSpPr txBox="1">
          <a:spLocks noChangeArrowheads="1"/>
        </xdr:cNvSpPr>
      </xdr:nvSpPr>
      <xdr:spPr>
        <a:xfrm>
          <a:off x="28575" y="11229975"/>
          <a:ext cx="361950" cy="1762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Wasserzusätze</a:t>
          </a:r>
        </a:p>
      </xdr:txBody>
    </xdr:sp>
    <xdr:clientData/>
  </xdr:twoCellAnchor>
  <xdr:twoCellAnchor>
    <xdr:from>
      <xdr:col>0</xdr:col>
      <xdr:colOff>57150</xdr:colOff>
      <xdr:row>7</xdr:row>
      <xdr:rowOff>76200</xdr:rowOff>
    </xdr:from>
    <xdr:to>
      <xdr:col>0</xdr:col>
      <xdr:colOff>371475</xdr:colOff>
      <xdr:row>13</xdr:row>
      <xdr:rowOff>104775</xdr:rowOff>
    </xdr:to>
    <xdr:sp>
      <xdr:nvSpPr>
        <xdr:cNvPr id="8" name="Text 8"/>
        <xdr:cNvSpPr txBox="1">
          <a:spLocks noChangeArrowheads="1"/>
        </xdr:cNvSpPr>
      </xdr:nvSpPr>
      <xdr:spPr>
        <a:xfrm>
          <a:off x="57150" y="1685925"/>
          <a:ext cx="314325" cy="1047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Wasserwerte (Mittelwerte)</a:t>
          </a:r>
        </a:p>
      </xdr:txBody>
    </xdr:sp>
    <xdr:clientData/>
  </xdr:twoCellAnchor>
  <xdr:twoCellAnchor>
    <xdr:from>
      <xdr:col>0</xdr:col>
      <xdr:colOff>28575</xdr:colOff>
      <xdr:row>41</xdr:row>
      <xdr:rowOff>47625</xdr:rowOff>
    </xdr:from>
    <xdr:to>
      <xdr:col>0</xdr:col>
      <xdr:colOff>390525</xdr:colOff>
      <xdr:row>42</xdr:row>
      <xdr:rowOff>276225</xdr:rowOff>
    </xdr:to>
    <xdr:sp>
      <xdr:nvSpPr>
        <xdr:cNvPr id="9" name="Text 9"/>
        <xdr:cNvSpPr txBox="1">
          <a:spLocks noChangeArrowheads="1"/>
        </xdr:cNvSpPr>
      </xdr:nvSpPr>
      <xdr:spPr>
        <a:xfrm>
          <a:off x="28575" y="13096875"/>
          <a:ext cx="3619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Wasser-wechsel</a:t>
          </a:r>
        </a:p>
      </xdr:txBody>
    </xdr:sp>
    <xdr:clientData/>
  </xdr:twoCellAnchor>
  <xdr:twoCellAnchor>
    <xdr:from>
      <xdr:col>0</xdr:col>
      <xdr:colOff>28575</xdr:colOff>
      <xdr:row>47</xdr:row>
      <xdr:rowOff>38100</xdr:rowOff>
    </xdr:from>
    <xdr:to>
      <xdr:col>0</xdr:col>
      <xdr:colOff>390525</xdr:colOff>
      <xdr:row>50</xdr:row>
      <xdr:rowOff>285750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28575" y="15001875"/>
          <a:ext cx="361950" cy="1819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Algen</a:t>
          </a:r>
        </a:p>
      </xdr:txBody>
    </xdr:sp>
    <xdr:clientData/>
  </xdr:twoCellAnchor>
  <xdr:twoCellAnchor>
    <xdr:from>
      <xdr:col>0</xdr:col>
      <xdr:colOff>28575</xdr:colOff>
      <xdr:row>43</xdr:row>
      <xdr:rowOff>47625</xdr:rowOff>
    </xdr:from>
    <xdr:to>
      <xdr:col>0</xdr:col>
      <xdr:colOff>390525</xdr:colOff>
      <xdr:row>46</xdr:row>
      <xdr:rowOff>238125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28575" y="13716000"/>
          <a:ext cx="36195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Pflanzen</a:t>
          </a:r>
        </a:p>
      </xdr:txBody>
    </xdr:sp>
    <xdr:clientData/>
  </xdr:twoCellAnchor>
  <xdr:twoCellAnchor>
    <xdr:from>
      <xdr:col>0</xdr:col>
      <xdr:colOff>28575</xdr:colOff>
      <xdr:row>1</xdr:row>
      <xdr:rowOff>66675</xdr:rowOff>
    </xdr:from>
    <xdr:to>
      <xdr:col>0</xdr:col>
      <xdr:colOff>381000</xdr:colOff>
      <xdr:row>5</xdr:row>
      <xdr:rowOff>114300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28575" y="638175"/>
          <a:ext cx="352425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zur Person</a:t>
          </a:r>
        </a:p>
      </xdr:txBody>
    </xdr:sp>
    <xdr:clientData/>
  </xdr:twoCellAnchor>
  <xdr:twoCellAnchor>
    <xdr:from>
      <xdr:col>0</xdr:col>
      <xdr:colOff>57150</xdr:colOff>
      <xdr:row>52</xdr:row>
      <xdr:rowOff>76200</xdr:rowOff>
    </xdr:from>
    <xdr:to>
      <xdr:col>0</xdr:col>
      <xdr:colOff>371475</xdr:colOff>
      <xdr:row>59</xdr:row>
      <xdr:rowOff>104775</xdr:rowOff>
    </xdr:to>
    <xdr:sp>
      <xdr:nvSpPr>
        <xdr:cNvPr id="13" name="Text 13"/>
        <xdr:cNvSpPr txBox="1">
          <a:spLocks noChangeArrowheads="1"/>
        </xdr:cNvSpPr>
      </xdr:nvSpPr>
      <xdr:spPr>
        <a:xfrm>
          <a:off x="57150" y="17154525"/>
          <a:ext cx="31432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Fragen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 topLeftCell="A1">
      <selection activeCell="A1" sqref="A1"/>
    </sheetView>
  </sheetViews>
  <sheetFormatPr defaultColWidth="11.421875" defaultRowHeight="12.75"/>
  <cols>
    <col min="1" max="1" width="90.8515625" style="26" customWidth="1"/>
    <col min="2" max="16384" width="11.421875" style="27" customWidth="1"/>
  </cols>
  <sheetData>
    <row r="1" s="38" customFormat="1" ht="20.25">
      <c r="A1" s="37" t="s">
        <v>0</v>
      </c>
    </row>
    <row r="3" s="29" customFormat="1" ht="15.75">
      <c r="A3" s="28" t="s">
        <v>1</v>
      </c>
    </row>
    <row r="5" ht="15">
      <c r="A5" s="26" t="s">
        <v>2</v>
      </c>
    </row>
    <row r="6" ht="45">
      <c r="A6" s="26" t="s">
        <v>3</v>
      </c>
    </row>
    <row r="8" ht="30">
      <c r="A8" s="26" t="s">
        <v>4</v>
      </c>
    </row>
    <row r="10" ht="45">
      <c r="A10" s="26" t="s">
        <v>5</v>
      </c>
    </row>
    <row r="12" ht="30">
      <c r="A12" s="26" t="s">
        <v>6</v>
      </c>
    </row>
    <row r="13" ht="28.5" customHeight="1">
      <c r="A13" s="30" t="s">
        <v>7</v>
      </c>
    </row>
    <row r="15" ht="15">
      <c r="A15" s="26" t="s">
        <v>8</v>
      </c>
    </row>
    <row r="17" ht="31.5">
      <c r="A17" s="66" t="s">
        <v>100</v>
      </c>
    </row>
  </sheetData>
  <sheetProtection password="CB25" sheet="1" objects="1" scenarios="1"/>
  <printOptions horizontalCentered="1"/>
  <pageMargins left="0.7874015748031497" right="0.1968503937007874" top="0.3937007874015748" bottom="0.3937007874015748" header="0.11811023622047245" footer="0.11811023622047245"/>
  <pageSetup horizontalDpi="300" verticalDpi="300" orientation="portrait" paperSize="9" r:id="rId1"/>
  <headerFooter alignWithMargins="0">
    <oddHeader>&amp;C&amp;"Arial,Fett"&amp;8Seite &amp;P von &amp;N</oddHeader>
    <oddFooter>&amp;L&amp;6&amp;F &amp;A&amp;R&amp;8&amp;D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selection activeCell="C14" sqref="C14"/>
    </sheetView>
  </sheetViews>
  <sheetFormatPr defaultColWidth="11.421875" defaultRowHeight="12.75"/>
  <cols>
    <col min="1" max="1" width="6.28125" style="1" customWidth="1"/>
    <col min="2" max="2" width="22.7109375" style="1" customWidth="1"/>
    <col min="3" max="3" width="6.421875" style="60" customWidth="1"/>
    <col min="4" max="4" width="58.7109375" style="2" customWidth="1"/>
    <col min="5" max="5" width="10.00390625" style="2" hidden="1" customWidth="1"/>
    <col min="6" max="6" width="11.28125" style="62" customWidth="1"/>
    <col min="7" max="8" width="7.7109375" style="1" customWidth="1"/>
    <col min="9" max="9" width="8.421875" style="1" customWidth="1"/>
    <col min="10" max="10" width="7.7109375" style="1" customWidth="1"/>
    <col min="11" max="11" width="8.7109375" style="1" customWidth="1"/>
    <col min="12" max="15" width="7.7109375" style="1" customWidth="1"/>
    <col min="16" max="16" width="10.421875" style="1" customWidth="1"/>
    <col min="17" max="16384" width="11.421875" style="1" customWidth="1"/>
  </cols>
  <sheetData>
    <row r="1" spans="1:6" s="43" customFormat="1" ht="45" customHeight="1" thickBot="1">
      <c r="A1" s="40" t="s">
        <v>9</v>
      </c>
      <c r="B1" s="41"/>
      <c r="C1" s="44"/>
      <c r="D1" s="42"/>
      <c r="E1" s="73"/>
      <c r="F1" s="61"/>
    </row>
    <row r="2" spans="1:6" ht="13.5" thickTop="1">
      <c r="A2" s="13"/>
      <c r="B2" s="22" t="s">
        <v>10</v>
      </c>
      <c r="C2" s="45"/>
      <c r="D2" s="20"/>
      <c r="E2" s="74"/>
      <c r="F2" s="62" t="s">
        <v>123</v>
      </c>
    </row>
    <row r="3" spans="1:6" s="3" customFormat="1" ht="12.75">
      <c r="A3" s="14"/>
      <c r="B3" s="21" t="s">
        <v>11</v>
      </c>
      <c r="C3" s="46"/>
      <c r="D3" s="4"/>
      <c r="E3" s="74"/>
      <c r="F3" s="63" t="s">
        <v>124</v>
      </c>
    </row>
    <row r="4" spans="1:6" s="3" customFormat="1" ht="12.75">
      <c r="A4" s="14"/>
      <c r="B4" s="21" t="s">
        <v>12</v>
      </c>
      <c r="C4" s="46"/>
      <c r="D4" s="4"/>
      <c r="E4" s="74"/>
      <c r="F4" s="63" t="s">
        <v>125</v>
      </c>
    </row>
    <row r="5" spans="1:6" s="3" customFormat="1" ht="12.75">
      <c r="A5" s="14"/>
      <c r="B5" s="21" t="s">
        <v>13</v>
      </c>
      <c r="C5" s="46"/>
      <c r="D5" s="4"/>
      <c r="E5" s="74"/>
      <c r="F5" s="63"/>
    </row>
    <row r="6" spans="1:6" s="3" customFormat="1" ht="13.5" thickBot="1">
      <c r="A6" s="15"/>
      <c r="B6" s="23" t="s">
        <v>14</v>
      </c>
      <c r="C6" s="47"/>
      <c r="D6" s="5"/>
      <c r="E6" s="74"/>
      <c r="F6" s="63"/>
    </row>
    <row r="7" spans="3:6" ht="16.5" customHeight="1" thickBot="1" thickTop="1">
      <c r="C7" s="48"/>
      <c r="F7" s="64"/>
    </row>
    <row r="8" spans="1:5" ht="13.5" thickTop="1">
      <c r="A8" s="13"/>
      <c r="B8" s="8" t="s">
        <v>15</v>
      </c>
      <c r="C8" s="49"/>
      <c r="D8" s="9" t="s">
        <v>16</v>
      </c>
      <c r="E8" s="74"/>
    </row>
    <row r="9" spans="1:5" ht="12.75">
      <c r="A9" s="14"/>
      <c r="B9" s="10" t="s">
        <v>17</v>
      </c>
      <c r="C9" s="50"/>
      <c r="D9" s="11" t="s">
        <v>18</v>
      </c>
      <c r="E9" s="74"/>
    </row>
    <row r="10" spans="1:5" ht="12.75">
      <c r="A10" s="14"/>
      <c r="B10" s="10" t="s">
        <v>19</v>
      </c>
      <c r="C10" s="50"/>
      <c r="D10" s="12" t="s">
        <v>20</v>
      </c>
      <c r="E10" s="75"/>
    </row>
    <row r="11" spans="1:5" ht="12.75">
      <c r="A11" s="14"/>
      <c r="B11" s="10" t="s">
        <v>21</v>
      </c>
      <c r="C11" s="50"/>
      <c r="D11" s="11" t="s">
        <v>22</v>
      </c>
      <c r="E11" s="74"/>
    </row>
    <row r="12" spans="1:5" ht="15.75">
      <c r="A12" s="14"/>
      <c r="B12" s="10" t="s">
        <v>23</v>
      </c>
      <c r="C12" s="50"/>
      <c r="D12" s="11" t="s">
        <v>99</v>
      </c>
      <c r="E12" s="74"/>
    </row>
    <row r="13" spans="1:5" ht="12.75">
      <c r="A13" s="14"/>
      <c r="B13" s="10" t="s">
        <v>24</v>
      </c>
      <c r="C13" s="50"/>
      <c r="D13" s="11" t="s">
        <v>25</v>
      </c>
      <c r="E13" s="74"/>
    </row>
    <row r="14" spans="1:5" ht="13.5" thickBot="1">
      <c r="A14" s="15"/>
      <c r="B14" s="7" t="s">
        <v>26</v>
      </c>
      <c r="C14" s="51"/>
      <c r="D14" s="5" t="s">
        <v>25</v>
      </c>
      <c r="E14" s="74"/>
    </row>
    <row r="15" ht="16.5" customHeight="1" thickBot="1" thickTop="1">
      <c r="C15" s="48"/>
    </row>
    <row r="16" spans="1:5" ht="26.25" customHeight="1" thickBot="1" thickTop="1">
      <c r="A16" s="25" t="s">
        <v>27</v>
      </c>
      <c r="B16" s="24"/>
      <c r="C16" s="52" t="s">
        <v>28</v>
      </c>
      <c r="D16" s="78" t="s">
        <v>29</v>
      </c>
      <c r="E16" s="76"/>
    </row>
    <row r="17" spans="1:9" ht="12.75">
      <c r="A17" s="14"/>
      <c r="B17" s="17" t="s">
        <v>30</v>
      </c>
      <c r="C17" s="67"/>
      <c r="D17" s="79" t="s">
        <v>112</v>
      </c>
      <c r="E17" s="74"/>
      <c r="F17" s="72" t="s">
        <v>104</v>
      </c>
      <c r="G17" s="68"/>
      <c r="H17" s="69"/>
      <c r="I17" s="69"/>
    </row>
    <row r="18" spans="1:9" ht="30.75">
      <c r="A18" s="14"/>
      <c r="B18" s="17" t="s">
        <v>32</v>
      </c>
      <c r="C18" s="53"/>
      <c r="D18" s="79" t="s">
        <v>33</v>
      </c>
      <c r="E18" s="74"/>
      <c r="F18" s="70" t="s">
        <v>101</v>
      </c>
      <c r="G18" s="71" t="s">
        <v>102</v>
      </c>
      <c r="H18" s="71" t="s">
        <v>103</v>
      </c>
      <c r="I18" s="82" t="s">
        <v>117</v>
      </c>
    </row>
    <row r="19" spans="1:9" s="3" customFormat="1" ht="13.5" thickBot="1">
      <c r="A19" s="16"/>
      <c r="B19" s="18" t="s">
        <v>105</v>
      </c>
      <c r="C19" s="65"/>
      <c r="D19" s="6" t="s">
        <v>111</v>
      </c>
      <c r="E19" s="74" t="e">
        <f>C19/C17</f>
        <v>#DIV/0!</v>
      </c>
      <c r="F19" s="83"/>
      <c r="G19" s="86"/>
      <c r="H19" s="86"/>
      <c r="I19" s="84">
        <f>F19*G19*H19/1000</f>
        <v>0</v>
      </c>
    </row>
    <row r="20" spans="1:17" ht="27" customHeight="1">
      <c r="A20" s="14"/>
      <c r="B20" s="80" t="s">
        <v>106</v>
      </c>
      <c r="C20" s="53"/>
      <c r="D20" s="4" t="s">
        <v>122</v>
      </c>
      <c r="E20" s="74" t="e">
        <f>C20/C17</f>
        <v>#DIV/0!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ht="25.5" customHeight="1">
      <c r="A21" s="14"/>
      <c r="B21" s="81" t="s">
        <v>107</v>
      </c>
      <c r="C21" s="53"/>
      <c r="D21" s="11" t="s">
        <v>108</v>
      </c>
      <c r="E21" s="74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25.5">
      <c r="A22" s="14"/>
      <c r="B22" s="81" t="s">
        <v>109</v>
      </c>
      <c r="C22" s="53"/>
      <c r="D22" s="11" t="s">
        <v>110</v>
      </c>
      <c r="E22" s="74" t="e">
        <f>C20/C22</f>
        <v>#DIV/0!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</row>
    <row r="23" spans="1:17" ht="25.5">
      <c r="A23" s="14"/>
      <c r="B23" s="17" t="s">
        <v>42</v>
      </c>
      <c r="C23" s="53"/>
      <c r="D23" s="11" t="s">
        <v>43</v>
      </c>
      <c r="E23" s="7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</row>
    <row r="24" spans="1:17" ht="22.5">
      <c r="A24" s="14"/>
      <c r="B24" s="17" t="s">
        <v>44</v>
      </c>
      <c r="C24" s="53"/>
      <c r="D24" s="11" t="s">
        <v>45</v>
      </c>
      <c r="E24" s="7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</row>
    <row r="25" spans="1:17" s="3" customFormat="1" ht="34.5" thickBot="1">
      <c r="A25" s="16"/>
      <c r="B25" s="18" t="s">
        <v>46</v>
      </c>
      <c r="C25" s="65"/>
      <c r="D25" s="6" t="s">
        <v>47</v>
      </c>
      <c r="E25" s="74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7" ht="25.5">
      <c r="A26" s="14"/>
      <c r="B26" s="17" t="s">
        <v>48</v>
      </c>
      <c r="C26" s="53"/>
      <c r="D26" s="4" t="s">
        <v>113</v>
      </c>
      <c r="E26" s="74" t="e">
        <f>C26/C17</f>
        <v>#DIV/0!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</row>
    <row r="27" spans="1:17" s="3" customFormat="1" ht="34.5" thickBot="1">
      <c r="A27" s="16"/>
      <c r="B27" s="18" t="s">
        <v>50</v>
      </c>
      <c r="C27" s="65"/>
      <c r="D27" s="6" t="s">
        <v>51</v>
      </c>
      <c r="E27" s="74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7" ht="33.75">
      <c r="A28" s="14"/>
      <c r="B28" s="17" t="s">
        <v>52</v>
      </c>
      <c r="C28" s="53"/>
      <c r="D28" s="11" t="s">
        <v>53</v>
      </c>
      <c r="E28" s="7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s="3" customFormat="1" ht="39" thickBot="1">
      <c r="A29" s="16"/>
      <c r="B29" s="18" t="s">
        <v>54</v>
      </c>
      <c r="C29" s="65"/>
      <c r="D29" s="6" t="s">
        <v>55</v>
      </c>
      <c r="E29" s="74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7" ht="30.75">
      <c r="A30" s="14"/>
      <c r="B30" s="17" t="s">
        <v>56</v>
      </c>
      <c r="C30" s="53"/>
      <c r="D30" s="11" t="s">
        <v>114</v>
      </c>
      <c r="E30" s="74" t="e">
        <f>C30/C17</f>
        <v>#DIV/0!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</row>
    <row r="31" spans="1:17" ht="33.75">
      <c r="A31" s="14"/>
      <c r="B31" s="17" t="s">
        <v>58</v>
      </c>
      <c r="C31" s="53"/>
      <c r="D31" s="11" t="s">
        <v>115</v>
      </c>
      <c r="E31" s="7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s="3" customFormat="1" ht="23.25" thickBot="1">
      <c r="A32" s="16"/>
      <c r="B32" s="18" t="s">
        <v>59</v>
      </c>
      <c r="C32" s="65"/>
      <c r="D32" s="6" t="s">
        <v>60</v>
      </c>
      <c r="E32" s="74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38.25" customHeight="1" thickBot="1">
      <c r="A33" s="14"/>
      <c r="B33" s="17" t="s">
        <v>61</v>
      </c>
      <c r="C33" s="53">
        <f>IF(OR(C17="",SUM(G35:P35)=0),"",IF(E35&lt;0.1,1,IF(E35&lt;0.2,2,IF(E35&lt;0.4,3,IF(E35&lt;0.8,4,IF(E35&lt;1.5,5,6))))))</f>
      </c>
      <c r="D33" s="11" t="s">
        <v>119</v>
      </c>
      <c r="E33" s="74"/>
      <c r="F33" s="153" t="s">
        <v>126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7"/>
    </row>
    <row r="34" spans="1:17" ht="33.75">
      <c r="A34" s="14"/>
      <c r="B34" s="17" t="s">
        <v>63</v>
      </c>
      <c r="C34" s="53"/>
      <c r="D34" s="11" t="s">
        <v>64</v>
      </c>
      <c r="E34" s="74"/>
      <c r="F34" s="148" t="s">
        <v>101</v>
      </c>
      <c r="G34" s="151">
        <v>50</v>
      </c>
      <c r="H34" s="151">
        <v>30</v>
      </c>
      <c r="I34" s="151">
        <v>20</v>
      </c>
      <c r="J34" s="151">
        <v>15</v>
      </c>
      <c r="K34" s="151">
        <v>12</v>
      </c>
      <c r="L34" s="151">
        <v>10</v>
      </c>
      <c r="M34" s="151">
        <v>7</v>
      </c>
      <c r="N34" s="151">
        <v>5</v>
      </c>
      <c r="O34" s="151">
        <v>3</v>
      </c>
      <c r="P34" s="152">
        <v>2</v>
      </c>
      <c r="Q34" s="149" t="s">
        <v>118</v>
      </c>
    </row>
    <row r="35" spans="1:17" ht="23.25" thickBot="1">
      <c r="A35" s="14"/>
      <c r="B35" s="17" t="s">
        <v>65</v>
      </c>
      <c r="C35" s="53"/>
      <c r="D35" s="11" t="s">
        <v>66</v>
      </c>
      <c r="E35" s="1" t="e">
        <f>(G34^2*G35+H34^2*H35+I34^2*I35+J34^2*J35+K34^2*K35+L34^2*L35+M34^2*M35+N34^2*N35+O34^2*O35+P34^2*P35)/17/C17/0.8</f>
        <v>#DIV/0!</v>
      </c>
      <c r="F35" s="150" t="s">
        <v>120</v>
      </c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5" t="e">
        <f>IF(E35&lt;0.1,1,IF(E35&lt;0.2,2,IF(E35&lt;0.4,3,IF(E35&lt;0.8,4,IF(E35&lt;1.2,5,6)))))</f>
        <v>#DIV/0!</v>
      </c>
    </row>
    <row r="36" spans="1:6" s="3" customFormat="1" ht="34.5" thickBot="1">
      <c r="A36" s="16"/>
      <c r="B36" s="18" t="s">
        <v>67</v>
      </c>
      <c r="C36" s="65"/>
      <c r="D36" s="6" t="s">
        <v>68</v>
      </c>
      <c r="E36" s="1"/>
      <c r="F36" s="63"/>
    </row>
    <row r="37" spans="1:5" ht="33.75">
      <c r="A37" s="14"/>
      <c r="B37" s="17" t="s">
        <v>69</v>
      </c>
      <c r="C37" s="53"/>
      <c r="D37" s="11" t="s">
        <v>70</v>
      </c>
      <c r="E37" s="74"/>
    </row>
    <row r="38" spans="1:5" ht="33.75">
      <c r="A38" s="14"/>
      <c r="B38" s="17" t="s">
        <v>71</v>
      </c>
      <c r="C38" s="53"/>
      <c r="D38" s="11" t="s">
        <v>72</v>
      </c>
      <c r="E38" s="74"/>
    </row>
    <row r="39" spans="1:5" ht="22.5">
      <c r="A39" s="14"/>
      <c r="B39" s="17" t="s">
        <v>73</v>
      </c>
      <c r="C39" s="53"/>
      <c r="D39" s="11" t="s">
        <v>74</v>
      </c>
      <c r="E39" s="74"/>
    </row>
    <row r="40" spans="1:5" ht="22.5">
      <c r="A40" s="14"/>
      <c r="B40" s="17" t="s">
        <v>75</v>
      </c>
      <c r="C40" s="53"/>
      <c r="D40" s="11" t="s">
        <v>76</v>
      </c>
      <c r="E40" s="74"/>
    </row>
    <row r="41" spans="1:6" s="3" customFormat="1" ht="34.5" thickBot="1">
      <c r="A41" s="16"/>
      <c r="B41" s="18" t="s">
        <v>77</v>
      </c>
      <c r="C41" s="65"/>
      <c r="D41" s="6" t="s">
        <v>78</v>
      </c>
      <c r="E41" s="74"/>
      <c r="F41" s="63"/>
    </row>
    <row r="42" spans="1:5" ht="22.5">
      <c r="A42" s="14"/>
      <c r="B42" s="17" t="s">
        <v>79</v>
      </c>
      <c r="C42" s="53"/>
      <c r="D42" s="11" t="s">
        <v>74</v>
      </c>
      <c r="E42" s="74"/>
    </row>
    <row r="43" spans="1:6" s="3" customFormat="1" ht="26.25" thickBot="1">
      <c r="A43" s="16"/>
      <c r="B43" s="18" t="s">
        <v>80</v>
      </c>
      <c r="C43" s="65"/>
      <c r="D43" s="6" t="s">
        <v>81</v>
      </c>
      <c r="E43" s="74"/>
      <c r="F43" s="63"/>
    </row>
    <row r="44" spans="1:5" ht="33.75">
      <c r="A44" s="14"/>
      <c r="B44" s="19" t="s">
        <v>82</v>
      </c>
      <c r="C44" s="53"/>
      <c r="D44" s="4" t="s">
        <v>83</v>
      </c>
      <c r="E44" s="74"/>
    </row>
    <row r="45" spans="1:5" ht="22.5">
      <c r="A45" s="14"/>
      <c r="B45" s="17"/>
      <c r="C45" s="54"/>
      <c r="D45" s="11" t="s">
        <v>116</v>
      </c>
      <c r="E45" s="74"/>
    </row>
    <row r="46" spans="1:5" ht="22.5">
      <c r="A46" s="14"/>
      <c r="B46" s="19" t="s">
        <v>84</v>
      </c>
      <c r="C46" s="53"/>
      <c r="D46" s="4" t="s">
        <v>85</v>
      </c>
      <c r="E46" s="74"/>
    </row>
    <row r="47" spans="1:5" ht="23.25" thickBot="1">
      <c r="A47" s="16"/>
      <c r="B47" s="18"/>
      <c r="C47" s="55"/>
      <c r="D47" s="6" t="s">
        <v>86</v>
      </c>
      <c r="E47" s="74"/>
    </row>
    <row r="48" spans="1:5" ht="33.75">
      <c r="A48" s="14"/>
      <c r="B48" s="17" t="s">
        <v>87</v>
      </c>
      <c r="C48" s="53"/>
      <c r="D48" s="11" t="s">
        <v>88</v>
      </c>
      <c r="E48" s="74"/>
    </row>
    <row r="49" spans="1:5" ht="45">
      <c r="A49" s="14"/>
      <c r="B49" s="17" t="s">
        <v>89</v>
      </c>
      <c r="C49" s="53"/>
      <c r="D49" s="11" t="s">
        <v>90</v>
      </c>
      <c r="E49" s="74"/>
    </row>
    <row r="50" spans="1:5" ht="45">
      <c r="A50" s="14"/>
      <c r="B50" s="17" t="s">
        <v>91</v>
      </c>
      <c r="C50" s="53"/>
      <c r="D50" s="11" t="s">
        <v>92</v>
      </c>
      <c r="E50" s="74"/>
    </row>
    <row r="51" spans="1:6" s="3" customFormat="1" ht="26.25" thickBot="1">
      <c r="A51" s="15"/>
      <c r="B51" s="39" t="s">
        <v>93</v>
      </c>
      <c r="C51" s="65"/>
      <c r="D51" s="5" t="s">
        <v>94</v>
      </c>
      <c r="E51" s="74"/>
      <c r="F51" s="63"/>
    </row>
    <row r="52" spans="3:6" ht="16.5" customHeight="1" thickBot="1" thickTop="1">
      <c r="C52" s="48"/>
      <c r="F52" s="64"/>
    </row>
    <row r="53" spans="1:5" ht="13.5" thickTop="1">
      <c r="A53" s="13"/>
      <c r="B53" s="31"/>
      <c r="C53" s="56"/>
      <c r="D53" s="34"/>
      <c r="E53" s="77"/>
    </row>
    <row r="54" spans="1:5" ht="12.75">
      <c r="A54" s="14"/>
      <c r="B54" s="32"/>
      <c r="C54" s="57"/>
      <c r="D54" s="35"/>
      <c r="E54" s="77"/>
    </row>
    <row r="55" spans="1:5" ht="12.75">
      <c r="A55" s="14"/>
      <c r="B55" s="32" t="s">
        <v>95</v>
      </c>
      <c r="C55" s="58"/>
      <c r="D55" s="35"/>
      <c r="E55" s="77"/>
    </row>
    <row r="56" spans="1:5" ht="12.75">
      <c r="A56" s="14"/>
      <c r="B56" s="32" t="s">
        <v>96</v>
      </c>
      <c r="C56" s="58"/>
      <c r="D56" s="35"/>
      <c r="E56" s="77"/>
    </row>
    <row r="57" spans="1:5" ht="12.75">
      <c r="A57" s="14"/>
      <c r="B57" s="32" t="s">
        <v>97</v>
      </c>
      <c r="C57" s="58"/>
      <c r="D57" s="35"/>
      <c r="E57" s="77"/>
    </row>
    <row r="58" spans="1:5" ht="12.75">
      <c r="A58" s="14"/>
      <c r="B58" s="32" t="s">
        <v>98</v>
      </c>
      <c r="C58" s="58"/>
      <c r="D58" s="35"/>
      <c r="E58" s="77"/>
    </row>
    <row r="59" spans="1:5" ht="12.75">
      <c r="A59" s="14"/>
      <c r="B59" s="32"/>
      <c r="C59" s="58"/>
      <c r="D59" s="35"/>
      <c r="E59" s="77"/>
    </row>
    <row r="60" spans="1:5" ht="13.5" thickBot="1">
      <c r="A60" s="15"/>
      <c r="B60" s="33"/>
      <c r="C60" s="59"/>
      <c r="D60" s="36"/>
      <c r="E60" s="77"/>
    </row>
    <row r="61" ht="13.5" thickTop="1"/>
  </sheetData>
  <sheetProtection password="CB25" sheet="1" objects="1" scenarios="1"/>
  <dataValidations count="16">
    <dataValidation type="decimal" allowBlank="1" showInputMessage="1" showErrorMessage="1" sqref="C8">
      <formula1>15</formula1>
      <formula2>35</formula2>
    </dataValidation>
    <dataValidation type="decimal" allowBlank="1" showInputMessage="1" showErrorMessage="1" sqref="C9">
      <formula1>4</formula1>
      <formula2>9</formula2>
    </dataValidation>
    <dataValidation type="decimal" allowBlank="1" showInputMessage="1" showErrorMessage="1" sqref="C10">
      <formula1>10</formula1>
      <formula2>1000</formula2>
    </dataValidation>
    <dataValidation type="decimal" allowBlank="1" showInputMessage="1" showErrorMessage="1" sqref="C11">
      <formula1>0</formula1>
      <formula2>30</formula2>
    </dataValidation>
    <dataValidation type="decimal" allowBlank="1" showInputMessage="1" showErrorMessage="1" sqref="C12">
      <formula1>0</formula1>
      <formula2>100</formula2>
    </dataValidation>
    <dataValidation type="decimal" allowBlank="1" showInputMessage="1" showErrorMessage="1" sqref="C13">
      <formula1>2</formula1>
      <formula2>12</formula2>
    </dataValidation>
    <dataValidation type="decimal" allowBlank="1" showInputMessage="1" showErrorMessage="1" sqref="C14">
      <formula1>0</formula1>
      <formula2>200</formula2>
    </dataValidation>
    <dataValidation type="list" allowBlank="1" showInputMessage="1" showErrorMessage="1" sqref="C48:C51 C18 C46 C23:C25 C27:C29 C31:C32 C34:C44 C33">
      <formula1>"k. A.,1,2,3,4,5,6"</formula1>
    </dataValidation>
    <dataValidation type="decimal" allowBlank="1" showInputMessage="1" showErrorMessage="1" sqref="C17">
      <formula1>10</formula1>
      <formula2>5000</formula2>
    </dataValidation>
    <dataValidation type="decimal" allowBlank="1" showInputMessage="1" showErrorMessage="1" sqref="C19">
      <formula1>10</formula1>
      <formula2>2000</formula2>
    </dataValidation>
    <dataValidation type="list" allowBlank="1" showInputMessage="1" showErrorMessage="1" sqref="C21">
      <formula1>"k. A.,1,2,3,4,5"</formula1>
    </dataValidation>
    <dataValidation type="decimal" allowBlank="1" showInputMessage="1" showErrorMessage="1" sqref="C22">
      <formula1>0</formula1>
      <formula2>1000</formula2>
    </dataValidation>
    <dataValidation type="decimal" allowBlank="1" showInputMessage="1" showErrorMessage="1" sqref="C26">
      <formula1>0</formula1>
      <formula2>10000</formula2>
    </dataValidation>
    <dataValidation type="decimal" allowBlank="1" showInputMessage="1" showErrorMessage="1" sqref="C30">
      <formula1>0</formula1>
      <formula2>500</formula2>
    </dataValidation>
    <dataValidation type="decimal" allowBlank="1" showInputMessage="1" showErrorMessage="1" sqref="G34:P34">
      <formula1>1</formula1>
      <formula2>100</formula2>
    </dataValidation>
    <dataValidation type="decimal" allowBlank="1" showInputMessage="1" showErrorMessage="1" sqref="C20">
      <formula1>0</formula1>
      <formula2>5000</formula2>
    </dataValidation>
  </dataValidations>
  <printOptions horizontalCentered="1"/>
  <pageMargins left="0.7874015748031497" right="0.1968503937007874" top="0.3937007874015748" bottom="0.3937007874015748" header="0.11811023622047245" footer="0.11811023622047245"/>
  <pageSetup horizontalDpi="300" verticalDpi="300" orientation="portrait" paperSize="9" r:id="rId2"/>
  <headerFooter alignWithMargins="0">
    <oddHeader>&amp;C&amp;"Arial,Fett"&amp;8Seite &amp;P von &amp;N</oddHeader>
    <oddFooter>&amp;L&amp;6&amp;F &amp;A&amp;R&amp;8&amp;D &amp;T</oddFooter>
  </headerFooter>
  <rowBreaks count="1" manualBreakCount="1">
    <brk id="32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C17" sqref="C17"/>
    </sheetView>
  </sheetViews>
  <sheetFormatPr defaultColWidth="11.421875" defaultRowHeight="12.75"/>
  <cols>
    <col min="1" max="1" width="6.28125" style="96" customWidth="1"/>
    <col min="2" max="2" width="22.7109375" style="96" customWidth="1"/>
    <col min="3" max="3" width="6.421875" style="144" customWidth="1"/>
    <col min="4" max="4" width="58.7109375" style="145" customWidth="1"/>
    <col min="5" max="16384" width="11.421875" style="96" customWidth="1"/>
  </cols>
  <sheetData>
    <row r="1" spans="1:4" s="91" customFormat="1" ht="45" customHeight="1" thickBot="1">
      <c r="A1" s="88" t="s">
        <v>121</v>
      </c>
      <c r="B1" s="89"/>
      <c r="C1" s="88"/>
      <c r="D1" s="90"/>
    </row>
    <row r="2" spans="1:4" ht="13.5" thickTop="1">
      <c r="A2" s="92"/>
      <c r="B2" s="93" t="s">
        <v>10</v>
      </c>
      <c r="C2" s="94">
        <f>IF(Fragebogen!C2="","",Fragebogen!C2)</f>
      </c>
      <c r="D2" s="95"/>
    </row>
    <row r="3" spans="1:4" s="101" customFormat="1" ht="12.75">
      <c r="A3" s="97"/>
      <c r="B3" s="98" t="s">
        <v>11</v>
      </c>
      <c r="C3" s="99">
        <f>IF(Fragebogen!C3="","",Fragebogen!C3)</f>
      </c>
      <c r="D3" s="100"/>
    </row>
    <row r="4" spans="1:4" s="101" customFormat="1" ht="12.75">
      <c r="A4" s="97"/>
      <c r="B4" s="98" t="s">
        <v>12</v>
      </c>
      <c r="C4" s="99">
        <f>IF(Fragebogen!C4="","",Fragebogen!C4)</f>
      </c>
      <c r="D4" s="100"/>
    </row>
    <row r="5" spans="1:4" s="101" customFormat="1" ht="12.75">
      <c r="A5" s="97"/>
      <c r="B5" s="98" t="s">
        <v>13</v>
      </c>
      <c r="C5" s="99">
        <f>IF(Fragebogen!C5="","",Fragebogen!C5)</f>
      </c>
      <c r="D5" s="100"/>
    </row>
    <row r="6" spans="1:4" s="101" customFormat="1" ht="13.5" thickBot="1">
      <c r="A6" s="102"/>
      <c r="B6" s="103" t="s">
        <v>14</v>
      </c>
      <c r="C6" s="104">
        <f>IF(Fragebogen!C6="","",Fragebogen!C6)</f>
      </c>
      <c r="D6" s="105"/>
    </row>
    <row r="7" s="106" customFormat="1" ht="16.5" customHeight="1" thickBot="1" thickTop="1">
      <c r="C7" s="107"/>
    </row>
    <row r="8" spans="1:4" ht="13.5" thickTop="1">
      <c r="A8" s="92"/>
      <c r="B8" s="108" t="s">
        <v>15</v>
      </c>
      <c r="C8" s="109">
        <f>IF(Fragebogen!C8="","",Fragebogen!C8)</f>
      </c>
      <c r="D8" s="110" t="s">
        <v>16</v>
      </c>
    </row>
    <row r="9" spans="1:4" ht="12.75">
      <c r="A9" s="97"/>
      <c r="B9" s="111" t="s">
        <v>17</v>
      </c>
      <c r="C9" s="112">
        <f>IF(Fragebogen!C9="","",Fragebogen!C9)</f>
      </c>
      <c r="D9" s="113" t="s">
        <v>18</v>
      </c>
    </row>
    <row r="10" spans="1:4" ht="12.75">
      <c r="A10" s="97"/>
      <c r="B10" s="111" t="s">
        <v>19</v>
      </c>
      <c r="C10" s="112">
        <f>IF(Fragebogen!C10="","",Fragebogen!C10)</f>
      </c>
      <c r="D10" s="114" t="s">
        <v>20</v>
      </c>
    </row>
    <row r="11" spans="1:4" ht="12.75">
      <c r="A11" s="97"/>
      <c r="B11" s="111" t="s">
        <v>21</v>
      </c>
      <c r="C11" s="112">
        <f>IF(Fragebogen!C11="","",Fragebogen!C11)</f>
      </c>
      <c r="D11" s="113" t="s">
        <v>22</v>
      </c>
    </row>
    <row r="12" spans="1:4" ht="15.75">
      <c r="A12" s="97"/>
      <c r="B12" s="111" t="s">
        <v>23</v>
      </c>
      <c r="C12" s="115">
        <f>IF(Fragebogen!C12="",IF(Fragebogen!C9="","",IF(Fragebogen!C11="","",Fragebogen!C11/2.8*10^(7.5-Fragebogen!C9))),Fragebogen!C12)</f>
      </c>
      <c r="D12" s="113" t="s">
        <v>99</v>
      </c>
    </row>
    <row r="13" spans="1:4" ht="12.75">
      <c r="A13" s="97"/>
      <c r="B13" s="111" t="s">
        <v>24</v>
      </c>
      <c r="C13" s="112">
        <f>IF(Fragebogen!C13="","",Fragebogen!C13)</f>
      </c>
      <c r="D13" s="113" t="s">
        <v>25</v>
      </c>
    </row>
    <row r="14" spans="1:4" ht="13.5" thickBot="1">
      <c r="A14" s="102"/>
      <c r="B14" s="116" t="s">
        <v>26</v>
      </c>
      <c r="C14" s="117">
        <f>IF(Fragebogen!C14="","",Fragebogen!C14)</f>
      </c>
      <c r="D14" s="105" t="s">
        <v>25</v>
      </c>
    </row>
    <row r="15" s="106" customFormat="1" ht="16.5" customHeight="1" thickBot="1" thickTop="1">
      <c r="C15" s="107"/>
    </row>
    <row r="16" spans="1:4" ht="24" thickBot="1" thickTop="1">
      <c r="A16" s="118" t="s">
        <v>27</v>
      </c>
      <c r="B16" s="119"/>
      <c r="C16" s="120" t="s">
        <v>28</v>
      </c>
      <c r="D16" s="121" t="s">
        <v>29</v>
      </c>
    </row>
    <row r="17" spans="1:4" ht="22.5">
      <c r="A17" s="97"/>
      <c r="B17" s="122" t="s">
        <v>30</v>
      </c>
      <c r="C17" s="123">
        <f>IF(Fragebogen!C17="","",Fragebogen!C17)</f>
      </c>
      <c r="D17" s="113" t="s">
        <v>31</v>
      </c>
    </row>
    <row r="18" spans="1:4" ht="30.75">
      <c r="A18" s="97"/>
      <c r="B18" s="122" t="s">
        <v>32</v>
      </c>
      <c r="C18" s="123">
        <f>IF(Fragebogen!C18="","",Fragebogen!C18)</f>
      </c>
      <c r="D18" s="113" t="s">
        <v>33</v>
      </c>
    </row>
    <row r="19" spans="1:4" s="101" customFormat="1" ht="31.5" thickBot="1">
      <c r="A19" s="124"/>
      <c r="B19" s="125" t="s">
        <v>34</v>
      </c>
      <c r="C19" s="126" t="e">
        <f>IF(Fragebogen!E19&lt;0.1,1,IF(Fragebogen!E19&lt;0.15,2,IF(Fragebogen!E19&lt;0.2,3,IF(Fragebogen!E19&lt;0.3,4,IF(Fragebogen!E19&lt;0.5,5,IF(Fragebogen!E19&gt;0.5,6,""))))))</f>
        <v>#DIV/0!</v>
      </c>
      <c r="D19" s="127" t="s">
        <v>35</v>
      </c>
    </row>
    <row r="20" spans="1:4" ht="33.75">
      <c r="A20" s="97"/>
      <c r="B20" s="128" t="s">
        <v>36</v>
      </c>
      <c r="C20" s="123">
        <f>IF(Fragebogen!C21=4,5,IF(OR(Fragebogen!C21=2,Fragebogen!C21=3),4,IF(Fragebogen!C21=1,IF(Fragebogen!E22&lt;15,1,IF(Fragebogen!E22&lt;30,2,3)),6)))</f>
        <v>6</v>
      </c>
      <c r="D20" s="100" t="s">
        <v>37</v>
      </c>
    </row>
    <row r="21" spans="1:4" ht="22.5">
      <c r="A21" s="97"/>
      <c r="B21" s="129" t="s">
        <v>38</v>
      </c>
      <c r="C21" s="130"/>
      <c r="D21" s="113" t="s">
        <v>39</v>
      </c>
    </row>
    <row r="22" spans="1:4" ht="39.75">
      <c r="A22" s="97"/>
      <c r="B22" s="122" t="s">
        <v>40</v>
      </c>
      <c r="C22" s="123" t="e">
        <f>IF(Fragebogen!E20&lt;0.1,1,IF(Fragebogen!E20&lt;0.3,2,IF(Fragebogen!E20&lt;0.5,3,IF(Fragebogen!E20&lt;1,4,IF(Fragebogen!E20&lt;2,5,6)))))</f>
        <v>#DIV/0!</v>
      </c>
      <c r="D22" s="113" t="s">
        <v>41</v>
      </c>
    </row>
    <row r="23" spans="1:4" ht="25.5">
      <c r="A23" s="97"/>
      <c r="B23" s="122" t="s">
        <v>42</v>
      </c>
      <c r="C23" s="123">
        <f>IF(Fragebogen!C23="","",Fragebogen!C23)</f>
      </c>
      <c r="D23" s="113" t="s">
        <v>43</v>
      </c>
    </row>
    <row r="24" spans="1:4" ht="22.5">
      <c r="A24" s="97"/>
      <c r="B24" s="122" t="s">
        <v>44</v>
      </c>
      <c r="C24" s="123">
        <f>IF(Fragebogen!C24="","",Fragebogen!C24)</f>
      </c>
      <c r="D24" s="113" t="s">
        <v>45</v>
      </c>
    </row>
    <row r="25" spans="1:4" s="101" customFormat="1" ht="34.5" thickBot="1">
      <c r="A25" s="124"/>
      <c r="B25" s="125" t="s">
        <v>46</v>
      </c>
      <c r="C25" s="126">
        <f>IF(Fragebogen!C25="","",Fragebogen!C25)</f>
      </c>
      <c r="D25" s="127" t="s">
        <v>47</v>
      </c>
    </row>
    <row r="26" spans="1:4" ht="33.75">
      <c r="A26" s="97"/>
      <c r="B26" s="122" t="s">
        <v>48</v>
      </c>
      <c r="C26" s="123" t="e">
        <f>IF(Fragebogen!E26=0,1,IF(Fragebogen!E26&lt;0.5,2,IF(Fragebogen!E26&lt;1,3,IF(Fragebogen!E26&lt;2,4,IF(Fragebogen!E26&lt;4,5,6)))))</f>
        <v>#DIV/0!</v>
      </c>
      <c r="D26" s="113" t="s">
        <v>49</v>
      </c>
    </row>
    <row r="27" spans="1:4" s="101" customFormat="1" ht="34.5" thickBot="1">
      <c r="A27" s="124"/>
      <c r="B27" s="125" t="s">
        <v>50</v>
      </c>
      <c r="C27" s="126">
        <f>IF(Fragebogen!C27="","",Fragebogen!C27)</f>
      </c>
      <c r="D27" s="127" t="s">
        <v>51</v>
      </c>
    </row>
    <row r="28" spans="1:4" ht="33.75">
      <c r="A28" s="97"/>
      <c r="B28" s="122" t="s">
        <v>52</v>
      </c>
      <c r="C28" s="123">
        <f>IF(Fragebogen!C28="","",Fragebogen!C28)</f>
      </c>
      <c r="D28" s="113" t="s">
        <v>53</v>
      </c>
    </row>
    <row r="29" spans="1:4" s="101" customFormat="1" ht="39" thickBot="1">
      <c r="A29" s="124"/>
      <c r="B29" s="125" t="s">
        <v>54</v>
      </c>
      <c r="C29" s="126">
        <f>IF(Fragebogen!C29="","",Fragebogen!C29)</f>
      </c>
      <c r="D29" s="127" t="s">
        <v>55</v>
      </c>
    </row>
    <row r="30" spans="1:4" ht="33.75">
      <c r="A30" s="97"/>
      <c r="B30" s="122" t="s">
        <v>56</v>
      </c>
      <c r="C30" s="123" t="e">
        <f>IF(Fragebogen!E30=0,6,IF(Fragebogen!E30&lt;0.2,1,IF(Fragebogen!E30&lt;0.5,2,IF(Fragebogen!E30&lt;1,3,IF(Fragebogen!E30&gt;0.99,4,5)))))</f>
        <v>#DIV/0!</v>
      </c>
      <c r="D30" s="113" t="s">
        <v>57</v>
      </c>
    </row>
    <row r="31" spans="1:4" ht="33.75">
      <c r="A31" s="97"/>
      <c r="B31" s="122" t="s">
        <v>58</v>
      </c>
      <c r="C31" s="123">
        <f>IF(Fragebogen!C31="","",Fragebogen!C31)</f>
      </c>
      <c r="D31" s="113" t="s">
        <v>115</v>
      </c>
    </row>
    <row r="32" spans="1:4" s="101" customFormat="1" ht="23.25" thickBot="1">
      <c r="A32" s="124"/>
      <c r="B32" s="125" t="s">
        <v>59</v>
      </c>
      <c r="C32" s="126">
        <f>IF(Fragebogen!C32="","",Fragebogen!C32)</f>
      </c>
      <c r="D32" s="127" t="s">
        <v>60</v>
      </c>
    </row>
    <row r="33" spans="1:4" ht="33.75">
      <c r="A33" s="97"/>
      <c r="B33" s="122" t="s">
        <v>61</v>
      </c>
      <c r="C33" s="123">
        <f>IF(Fragebogen!C33="","",Fragebogen!C33)</f>
      </c>
      <c r="D33" s="113" t="s">
        <v>62</v>
      </c>
    </row>
    <row r="34" spans="1:4" ht="33.75">
      <c r="A34" s="97"/>
      <c r="B34" s="122" t="s">
        <v>63</v>
      </c>
      <c r="C34" s="123">
        <f>IF(Fragebogen!C34="","",Fragebogen!C34)</f>
      </c>
      <c r="D34" s="113" t="s">
        <v>64</v>
      </c>
    </row>
    <row r="35" spans="1:4" ht="22.5">
      <c r="A35" s="97"/>
      <c r="B35" s="122" t="s">
        <v>65</v>
      </c>
      <c r="C35" s="123">
        <f>IF(Fragebogen!C35="","",Fragebogen!C35)</f>
      </c>
      <c r="D35" s="113" t="s">
        <v>66</v>
      </c>
    </row>
    <row r="36" spans="1:4" s="101" customFormat="1" ht="34.5" thickBot="1">
      <c r="A36" s="124"/>
      <c r="B36" s="125" t="s">
        <v>67</v>
      </c>
      <c r="C36" s="126">
        <f>IF(Fragebogen!C36="","",Fragebogen!C36)</f>
      </c>
      <c r="D36" s="127" t="s">
        <v>68</v>
      </c>
    </row>
    <row r="37" spans="1:4" ht="33.75">
      <c r="A37" s="97"/>
      <c r="B37" s="122" t="s">
        <v>69</v>
      </c>
      <c r="C37" s="123">
        <f>IF(Fragebogen!C37="","",Fragebogen!C37)</f>
      </c>
      <c r="D37" s="113" t="s">
        <v>70</v>
      </c>
    </row>
    <row r="38" spans="1:4" ht="33.75">
      <c r="A38" s="97"/>
      <c r="B38" s="122" t="s">
        <v>71</v>
      </c>
      <c r="C38" s="123">
        <f>IF(Fragebogen!C38="","",Fragebogen!C38)</f>
      </c>
      <c r="D38" s="113" t="s">
        <v>72</v>
      </c>
    </row>
    <row r="39" spans="1:4" ht="22.5">
      <c r="A39" s="97"/>
      <c r="B39" s="122" t="s">
        <v>73</v>
      </c>
      <c r="C39" s="123">
        <f>IF(Fragebogen!C39="","",Fragebogen!C39)</f>
      </c>
      <c r="D39" s="113" t="s">
        <v>74</v>
      </c>
    </row>
    <row r="40" spans="1:4" ht="22.5">
      <c r="A40" s="97"/>
      <c r="B40" s="122" t="s">
        <v>75</v>
      </c>
      <c r="C40" s="123">
        <f>IF(Fragebogen!C40="","",Fragebogen!C40)</f>
      </c>
      <c r="D40" s="113" t="s">
        <v>76</v>
      </c>
    </row>
    <row r="41" spans="1:4" s="101" customFormat="1" ht="34.5" thickBot="1">
      <c r="A41" s="124"/>
      <c r="B41" s="125" t="s">
        <v>77</v>
      </c>
      <c r="C41" s="126">
        <f>IF(Fragebogen!C41="","",Fragebogen!C41)</f>
      </c>
      <c r="D41" s="127" t="s">
        <v>78</v>
      </c>
    </row>
    <row r="42" spans="1:4" ht="22.5">
      <c r="A42" s="97"/>
      <c r="B42" s="122" t="s">
        <v>79</v>
      </c>
      <c r="C42" s="123">
        <f>IF(Fragebogen!C42="","",Fragebogen!C42)</f>
      </c>
      <c r="D42" s="113" t="s">
        <v>74</v>
      </c>
    </row>
    <row r="43" spans="1:4" s="101" customFormat="1" ht="26.25" thickBot="1">
      <c r="A43" s="124"/>
      <c r="B43" s="125" t="s">
        <v>80</v>
      </c>
      <c r="C43" s="126">
        <f>IF(Fragebogen!C43="","",Fragebogen!C43)</f>
      </c>
      <c r="D43" s="127" t="s">
        <v>81</v>
      </c>
    </row>
    <row r="44" spans="1:4" ht="33.75">
      <c r="A44" s="97"/>
      <c r="B44" s="131" t="s">
        <v>82</v>
      </c>
      <c r="C44" s="123">
        <f>IF(Fragebogen!C44="","",Fragebogen!C44)</f>
      </c>
      <c r="D44" s="100" t="s">
        <v>83</v>
      </c>
    </row>
    <row r="45" spans="1:4" ht="22.5">
      <c r="A45" s="97"/>
      <c r="B45" s="122"/>
      <c r="C45" s="130"/>
      <c r="D45" s="113" t="s">
        <v>116</v>
      </c>
    </row>
    <row r="46" spans="1:4" ht="22.5">
      <c r="A46" s="97"/>
      <c r="B46" s="131" t="s">
        <v>84</v>
      </c>
      <c r="C46" s="123">
        <f>IF(Fragebogen!C46="","",Fragebogen!C46)</f>
      </c>
      <c r="D46" s="100" t="s">
        <v>85</v>
      </c>
    </row>
    <row r="47" spans="1:4" ht="23.25" thickBot="1">
      <c r="A47" s="124"/>
      <c r="B47" s="125"/>
      <c r="C47" s="132"/>
      <c r="D47" s="127" t="s">
        <v>86</v>
      </c>
    </row>
    <row r="48" spans="1:4" ht="33.75">
      <c r="A48" s="97"/>
      <c r="B48" s="122" t="s">
        <v>87</v>
      </c>
      <c r="C48" s="123">
        <f>IF(Fragebogen!C48="","",Fragebogen!C48)</f>
      </c>
      <c r="D48" s="113" t="s">
        <v>88</v>
      </c>
    </row>
    <row r="49" spans="1:4" ht="45">
      <c r="A49" s="97"/>
      <c r="B49" s="122" t="s">
        <v>89</v>
      </c>
      <c r="C49" s="123">
        <f>IF(Fragebogen!C49="","",Fragebogen!C49)</f>
      </c>
      <c r="D49" s="113" t="s">
        <v>90</v>
      </c>
    </row>
    <row r="50" spans="1:4" ht="45">
      <c r="A50" s="97"/>
      <c r="B50" s="122" t="s">
        <v>91</v>
      </c>
      <c r="C50" s="123">
        <f>IF(Fragebogen!C50="","",Fragebogen!C50)</f>
      </c>
      <c r="D50" s="113" t="s">
        <v>92</v>
      </c>
    </row>
    <row r="51" spans="1:4" s="101" customFormat="1" ht="26.25" thickBot="1">
      <c r="A51" s="102"/>
      <c r="B51" s="133" t="s">
        <v>93</v>
      </c>
      <c r="C51" s="134">
        <f>IF(Fragebogen!C51="","",Fragebogen!C51)</f>
      </c>
      <c r="D51" s="105" t="s">
        <v>94</v>
      </c>
    </row>
    <row r="52" s="106" customFormat="1" ht="16.5" customHeight="1" thickBot="1" thickTop="1">
      <c r="C52" s="107"/>
    </row>
    <row r="53" spans="1:4" ht="13.5" thickTop="1">
      <c r="A53" s="92"/>
      <c r="B53" s="135"/>
      <c r="C53" s="136">
        <f>IF(Fragebogen!C53="","",Fragebogen!C53)</f>
      </c>
      <c r="D53" s="137"/>
    </row>
    <row r="54" spans="1:4" ht="12.75">
      <c r="A54" s="97"/>
      <c r="B54" s="138"/>
      <c r="C54" s="139">
        <f>IF(Fragebogen!C54="","",Fragebogen!C54)</f>
      </c>
      <c r="D54" s="140"/>
    </row>
    <row r="55" spans="1:4" ht="12.75">
      <c r="A55" s="97"/>
      <c r="B55" s="138" t="s">
        <v>95</v>
      </c>
      <c r="C55" s="139">
        <f>IF(Fragebogen!C55="","",Fragebogen!C55)</f>
      </c>
      <c r="D55" s="140"/>
    </row>
    <row r="56" spans="1:4" ht="12.75">
      <c r="A56" s="97"/>
      <c r="B56" s="138" t="s">
        <v>96</v>
      </c>
      <c r="C56" s="139">
        <f>IF(Fragebogen!C56="","",Fragebogen!C56)</f>
      </c>
      <c r="D56" s="140"/>
    </row>
    <row r="57" spans="1:4" ht="12.75">
      <c r="A57" s="97"/>
      <c r="B57" s="138" t="s">
        <v>97</v>
      </c>
      <c r="C57" s="139">
        <f>IF(Fragebogen!C57="","",Fragebogen!C57)</f>
      </c>
      <c r="D57" s="140"/>
    </row>
    <row r="58" spans="1:4" ht="12.75">
      <c r="A58" s="97"/>
      <c r="B58" s="138" t="s">
        <v>98</v>
      </c>
      <c r="C58" s="139">
        <f>IF(Fragebogen!C58="","",Fragebogen!C58)</f>
      </c>
      <c r="D58" s="140"/>
    </row>
    <row r="59" spans="1:4" ht="12.75">
      <c r="A59" s="97"/>
      <c r="B59" s="138"/>
      <c r="C59" s="139">
        <f>IF(Fragebogen!C59="","",Fragebogen!C59)</f>
      </c>
      <c r="D59" s="140"/>
    </row>
    <row r="60" spans="1:4" ht="13.5" thickBot="1">
      <c r="A60" s="102"/>
      <c r="B60" s="141"/>
      <c r="C60" s="142">
        <f>IF(Fragebogen!C60="","",Fragebogen!C60)</f>
      </c>
      <c r="D60" s="143"/>
    </row>
    <row r="61" ht="13.5" thickTop="1"/>
  </sheetData>
  <sheetProtection password="CB25" sheet="1" objects="1" scenarios="1"/>
  <printOptions horizontalCentered="1"/>
  <pageMargins left="0.7874015748031497" right="0.1968503937007874" top="0.3937007874015748" bottom="0.3937007874015748" header="0.11811023622047245" footer="0.11811023622047245"/>
  <pageSetup orientation="portrait" paperSize="9" r:id="rId2"/>
  <headerFooter alignWithMargins="0">
    <oddHeader>&amp;C&amp;"Arial,Fett"&amp;8Seite &amp;P von &amp;N</oddHeader>
    <oddFooter>&amp;L&amp;6&amp;F &amp;A&amp;R&amp;8&amp;D &amp;T</oddFooter>
  </headerFooter>
  <rowBreaks count="1" manualBreakCount="1">
    <brk id="32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VKR</dc:creator>
  <cp:keywords/>
  <dc:description/>
  <cp:lastModifiedBy>Jörg</cp:lastModifiedBy>
  <dcterms:created xsi:type="dcterms:W3CDTF">2002-04-27T12:56:25Z</dcterms:created>
  <dcterms:modified xsi:type="dcterms:W3CDTF">2012-09-04T20:50:47Z</dcterms:modified>
  <cp:category/>
  <cp:version/>
  <cp:contentType/>
  <cp:contentStatus/>
</cp:coreProperties>
</file>