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Berechnung" sheetId="1" r:id="rId1"/>
  </sheets>
  <definedNames>
    <definedName name="_xlnm.Print_Area" localSheetId="0">'Berechnung'!$A$1:$M$34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<sst xmlns="http://schemas.openxmlformats.org/spreadsheetml/2006/main" count="57" uniqueCount="44">
  <si>
    <t>L/Tag</t>
  </si>
  <si>
    <t>mikroS/cm</t>
  </si>
  <si>
    <t>Summe</t>
  </si>
  <si>
    <t>LF Aquarium</t>
  </si>
  <si>
    <t>LF Spülwasserbehälter</t>
  </si>
  <si>
    <t>Osmosefilter</t>
  </si>
  <si>
    <t>Bilanz mikroS/cm x L/Tag</t>
  </si>
  <si>
    <t>Liter</t>
  </si>
  <si>
    <t>Abwasser</t>
  </si>
  <si>
    <t>Frischwasser</t>
  </si>
  <si>
    <t>Verdunstung</t>
  </si>
  <si>
    <t>Fein-</t>
  </si>
  <si>
    <t>filter</t>
  </si>
  <si>
    <r>
      <t>5</t>
    </r>
    <r>
      <rPr>
        <sz val="11"/>
        <rFont val="Symbol"/>
        <family val="1"/>
      </rPr>
      <t>m</t>
    </r>
    <r>
      <rPr>
        <sz val="11"/>
        <rFont val="Arial"/>
        <family val="0"/>
      </rPr>
      <t>m</t>
    </r>
  </si>
  <si>
    <t>Osmose-</t>
  </si>
  <si>
    <t>modul</t>
  </si>
  <si>
    <t>Vorfilter</t>
  </si>
  <si>
    <t>Gardena</t>
  </si>
  <si>
    <t>Konzentrat</t>
  </si>
  <si>
    <t>Permeat</t>
  </si>
  <si>
    <t>Leitfähigk.</t>
  </si>
  <si>
    <t>Inhalt</t>
  </si>
  <si>
    <t>Aquarium</t>
  </si>
  <si>
    <t>Permeatausbeute</t>
  </si>
  <si>
    <t>Permeatmenge</t>
  </si>
  <si>
    <t>Rückhalterate</t>
  </si>
  <si>
    <t>Rohwassermenge</t>
  </si>
  <si>
    <t>Konzentratmenge</t>
  </si>
  <si>
    <r>
      <t>m</t>
    </r>
    <r>
      <rPr>
        <sz val="11"/>
        <rFont val="Arial"/>
        <family val="0"/>
      </rPr>
      <t>S/cm</t>
    </r>
  </si>
  <si>
    <t>LF-Anstieg</t>
  </si>
  <si>
    <r>
      <t>m</t>
    </r>
    <r>
      <rPr>
        <sz val="10"/>
        <rFont val="Arial"/>
        <family val="2"/>
      </rPr>
      <t>S/cm/Tag</t>
    </r>
  </si>
  <si>
    <t>Spülw.-behälter</t>
  </si>
  <si>
    <t>(ohne Osmose, ohne Wasserwechsel)</t>
  </si>
  <si>
    <t>Wichtig: Unter Extras - Optionen - Berechnen ist bei Iteration ein Häkchen zu setzen!</t>
  </si>
  <si>
    <t>TFM 100</t>
  </si>
  <si>
    <t>TFM 36</t>
  </si>
  <si>
    <t>378 L/Tag</t>
  </si>
  <si>
    <t>136 L/Tag</t>
  </si>
  <si>
    <t>Zajac BG 2</t>
  </si>
  <si>
    <t>80-120 L/Tag</t>
  </si>
  <si>
    <t>Nennleistung:</t>
  </si>
  <si>
    <t>Osmosemodule (Summe)</t>
  </si>
  <si>
    <t>Jörg Ohliger/07.08.2002</t>
  </si>
  <si>
    <t>Membranpumpe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</si>
</sst>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12">
    <font>
      <sz val="10"/>
      <name val="Arial"/>
      <family val="0"/>
    </font>
    <font>
      <sz val="11"/>
      <name val="Arial"/>
      <family val="0"/>
    </font>
    <font>
      <sz val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name val="Symbol"/>
      <family val="1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2" borderId="0" xfId="18" applyFont="1" applyFill="1" applyAlignment="1" applyProtection="1">
      <alignment horizontal="centerContinuous"/>
      <protection hidden="1"/>
    </xf>
    <xf numFmtId="0" fontId="8" fillId="2" borderId="0" xfId="18" applyFont="1" applyFill="1" applyAlignment="1" applyProtection="1">
      <alignment horizontal="centerContinuous"/>
      <protection hidden="1"/>
    </xf>
    <xf numFmtId="0" fontId="8" fillId="0" borderId="0" xfId="18" applyFont="1" applyAlignment="1" applyProtection="1">
      <alignment horizontal="right"/>
      <protection hidden="1"/>
    </xf>
    <xf numFmtId="3" fontId="1" fillId="2" borderId="0" xfId="18" applyNumberFormat="1" applyFill="1" applyAlignment="1" applyProtection="1">
      <alignment horizontal="right"/>
      <protection hidden="1"/>
    </xf>
    <xf numFmtId="3" fontId="1" fillId="2" borderId="0" xfId="18" applyNumberFormat="1" applyFill="1" applyAlignment="1" applyProtection="1">
      <alignment horizontal="left"/>
      <protection hidden="1"/>
    </xf>
    <xf numFmtId="3" fontId="1" fillId="0" borderId="0" xfId="18" applyNumberFormat="1" applyAlignment="1" applyProtection="1">
      <alignment horizontal="right"/>
      <protection hidden="1"/>
    </xf>
    <xf numFmtId="0" fontId="1" fillId="3" borderId="0" xfId="18" applyFont="1" applyFill="1" applyAlignment="1" applyProtection="1">
      <alignment horizontal="centerContinuous"/>
      <protection hidden="1"/>
    </xf>
    <xf numFmtId="3" fontId="1" fillId="3" borderId="0" xfId="18" applyNumberFormat="1" applyFont="1" applyFill="1" applyAlignment="1" applyProtection="1">
      <alignment horizontal="centerContinuous"/>
      <protection hidden="1"/>
    </xf>
    <xf numFmtId="0" fontId="3" fillId="3" borderId="0" xfId="18" applyFont="1" applyFill="1" applyAlignment="1" applyProtection="1">
      <alignment horizontal="right"/>
      <protection hidden="1" locked="0"/>
    </xf>
    <xf numFmtId="0" fontId="1" fillId="3" borderId="0" xfId="18" applyFont="1" applyFill="1" applyAlignment="1" applyProtection="1">
      <alignment horizontal="left"/>
      <protection hidden="1"/>
    </xf>
    <xf numFmtId="3" fontId="1" fillId="3" borderId="0" xfId="18" applyNumberFormat="1" applyFont="1" applyFill="1" applyAlignment="1" applyProtection="1">
      <alignment horizontal="left"/>
      <protection hidden="1"/>
    </xf>
    <xf numFmtId="0" fontId="5" fillId="3" borderId="0" xfId="18" applyFont="1" applyFill="1" applyAlignment="1" applyProtection="1">
      <alignment horizontal="left"/>
      <protection hidden="1"/>
    </xf>
    <xf numFmtId="0" fontId="1" fillId="2" borderId="0" xfId="18" applyFill="1" applyAlignment="1" applyProtection="1">
      <alignment horizontal="right"/>
      <protection hidden="1"/>
    </xf>
    <xf numFmtId="1" fontId="1" fillId="2" borderId="0" xfId="18" applyNumberFormat="1" applyFill="1" applyAlignment="1" applyProtection="1">
      <alignment horizontal="right"/>
      <protection hidden="1"/>
    </xf>
    <xf numFmtId="0" fontId="1" fillId="2" borderId="0" xfId="18" applyFill="1" applyAlignment="1" applyProtection="1">
      <alignment horizontal="left"/>
      <protection hidden="1"/>
    </xf>
    <xf numFmtId="0" fontId="1" fillId="0" borderId="0" xfId="18" applyAlignment="1" applyProtection="1">
      <alignment horizontal="right"/>
      <protection hidden="1"/>
    </xf>
    <xf numFmtId="0" fontId="1" fillId="3" borderId="0" xfId="18" applyFont="1" applyFill="1" applyAlignment="1" applyProtection="1">
      <alignment horizontal="center"/>
      <protection hidden="1"/>
    </xf>
    <xf numFmtId="0" fontId="1" fillId="3" borderId="0" xfId="18" applyFill="1" applyAlignment="1" applyProtection="1">
      <alignment horizontal="center"/>
      <protection hidden="1"/>
    </xf>
    <xf numFmtId="0" fontId="1" fillId="4" borderId="0" xfId="18" applyFill="1" applyAlignment="1" applyProtection="1">
      <alignment horizontal="right"/>
      <protection hidden="1"/>
    </xf>
    <xf numFmtId="0" fontId="6" fillId="3" borderId="0" xfId="18" applyFont="1" applyFill="1" applyAlignment="1" applyProtection="1">
      <alignment horizontal="centerContinuous"/>
      <protection hidden="1"/>
    </xf>
    <xf numFmtId="0" fontId="1" fillId="3" borderId="0" xfId="18" applyFill="1" applyAlignment="1" applyProtection="1">
      <alignment horizontal="centerContinuous"/>
      <protection hidden="1"/>
    </xf>
    <xf numFmtId="0" fontId="3" fillId="3" borderId="0" xfId="18" applyFont="1" applyFill="1" applyAlignment="1" applyProtection="1">
      <alignment horizontal="center"/>
      <protection hidden="1" locked="0"/>
    </xf>
    <xf numFmtId="0" fontId="1" fillId="3" borderId="0" xfId="18" applyFont="1" applyFill="1" applyAlignment="1" applyProtection="1">
      <alignment/>
      <protection hidden="1"/>
    </xf>
    <xf numFmtId="0" fontId="1" fillId="3" borderId="0" xfId="18" applyFill="1" applyAlignment="1" applyProtection="1">
      <alignment horizontal="right"/>
      <protection hidden="1"/>
    </xf>
    <xf numFmtId="3" fontId="1" fillId="3" borderId="0" xfId="18" applyNumberFormat="1" applyFont="1" applyFill="1" applyAlignment="1" applyProtection="1">
      <alignment horizontal="center"/>
      <protection hidden="1"/>
    </xf>
    <xf numFmtId="3" fontId="1" fillId="3" borderId="0" xfId="18" applyNumberFormat="1" applyFont="1" applyFill="1" applyAlignment="1" applyProtection="1">
      <alignment horizontal="right"/>
      <protection hidden="1"/>
    </xf>
    <xf numFmtId="0" fontId="1" fillId="4" borderId="0" xfId="18" applyFill="1" applyAlignment="1" applyProtection="1">
      <alignment horizontal="left"/>
      <protection hidden="1"/>
    </xf>
    <xf numFmtId="0" fontId="0" fillId="5" borderId="0" xfId="18" applyFont="1" applyFill="1" applyAlignment="1" applyProtection="1">
      <alignment horizontal="left"/>
      <protection hidden="1"/>
    </xf>
    <xf numFmtId="0" fontId="9" fillId="5" borderId="0" xfId="18" applyFont="1" applyFill="1" applyAlignment="1" applyProtection="1">
      <alignment/>
      <protection hidden="1"/>
    </xf>
    <xf numFmtId="0" fontId="2" fillId="5" borderId="0" xfId="18" applyFont="1" applyFill="1" applyAlignment="1" applyProtection="1">
      <alignment horizontal="centerContinuous"/>
      <protection hidden="1"/>
    </xf>
    <xf numFmtId="0" fontId="1" fillId="2" borderId="0" xfId="18" applyFont="1" applyFill="1" applyAlignment="1" applyProtection="1">
      <alignment horizontal="right"/>
      <protection hidden="1"/>
    </xf>
    <xf numFmtId="1" fontId="1" fillId="2" borderId="0" xfId="18" applyNumberFormat="1" applyFont="1" applyFill="1" applyAlignment="1" applyProtection="1">
      <alignment horizontal="center"/>
      <protection hidden="1"/>
    </xf>
    <xf numFmtId="0" fontId="5" fillId="2" borderId="0" xfId="18" applyFont="1" applyFill="1" applyAlignment="1" applyProtection="1">
      <alignment horizontal="left"/>
      <protection hidden="1"/>
    </xf>
    <xf numFmtId="0" fontId="1" fillId="5" borderId="0" xfId="18" applyFill="1" applyAlignment="1" applyProtection="1">
      <alignment horizontal="center"/>
      <protection hidden="1"/>
    </xf>
    <xf numFmtId="0" fontId="1" fillId="3" borderId="0" xfId="18" applyFill="1" applyAlignment="1" applyProtection="1">
      <alignment horizontal="left"/>
      <protection hidden="1"/>
    </xf>
    <xf numFmtId="0" fontId="1" fillId="5" borderId="0" xfId="18" applyFont="1" applyFill="1" applyAlignment="1" applyProtection="1">
      <alignment horizontal="center"/>
      <protection hidden="1"/>
    </xf>
    <xf numFmtId="9" fontId="3" fillId="3" borderId="0" xfId="18" applyNumberFormat="1" applyFont="1" applyFill="1" applyAlignment="1" applyProtection="1">
      <alignment horizontal="center"/>
      <protection hidden="1" locked="0"/>
    </xf>
    <xf numFmtId="0" fontId="2" fillId="3" borderId="0" xfId="18" applyFont="1" applyFill="1" applyAlignment="1" applyProtection="1">
      <alignment horizontal="left"/>
      <protection hidden="1"/>
    </xf>
    <xf numFmtId="1" fontId="4" fillId="3" borderId="0" xfId="18" applyNumberFormat="1" applyFont="1" applyFill="1" applyAlignment="1" applyProtection="1">
      <alignment horizontal="center"/>
      <protection hidden="1"/>
    </xf>
    <xf numFmtId="1" fontId="1" fillId="0" borderId="0" xfId="18" applyNumberFormat="1" applyAlignment="1" applyProtection="1">
      <alignment horizontal="right"/>
      <protection hidden="1"/>
    </xf>
    <xf numFmtId="0" fontId="1" fillId="0" borderId="0" xfId="18" applyAlignment="1" applyProtection="1">
      <alignment horizontal="left"/>
      <protection hidden="1"/>
    </xf>
    <xf numFmtId="3" fontId="1" fillId="0" borderId="0" xfId="18" applyNumberFormat="1" applyFont="1" applyFill="1" applyAlignment="1" applyProtection="1">
      <alignment horizontal="left"/>
      <protection hidden="1"/>
    </xf>
    <xf numFmtId="3" fontId="1" fillId="0" borderId="0" xfId="18" applyNumberFormat="1" applyFont="1" applyFill="1" applyAlignment="1" applyProtection="1">
      <alignment horizontal="right"/>
      <protection hidden="1"/>
    </xf>
    <xf numFmtId="3" fontId="1" fillId="0" borderId="0" xfId="18" applyNumberFormat="1" applyFont="1" applyFill="1" applyAlignment="1" applyProtection="1">
      <alignment horizontal="centerContinuous"/>
      <protection hidden="1"/>
    </xf>
    <xf numFmtId="0" fontId="1" fillId="0" borderId="0" xfId="18" applyFont="1" applyFill="1" applyAlignment="1" applyProtection="1">
      <alignment horizontal="left"/>
      <protection hidden="1"/>
    </xf>
    <xf numFmtId="0" fontId="11" fillId="3" borderId="0" xfId="18" applyFont="1" applyFill="1" applyAlignment="1" applyProtection="1">
      <alignment horizontal="centerContinuous"/>
      <protection hidden="1"/>
    </xf>
    <xf numFmtId="1" fontId="1" fillId="3" borderId="0" xfId="18" applyNumberFormat="1" applyFill="1" applyAlignment="1" applyProtection="1">
      <alignment horizontal="centerContinuous"/>
      <protection hidden="1"/>
    </xf>
    <xf numFmtId="0" fontId="10" fillId="5" borderId="0" xfId="18" applyFont="1" applyFill="1" applyAlignment="1" applyProtection="1">
      <alignment horizontal="center"/>
      <protection locked="0"/>
    </xf>
    <xf numFmtId="0" fontId="2" fillId="5" borderId="0" xfId="18" applyFont="1" applyFill="1" applyAlignment="1" applyProtection="1">
      <alignment horizontal="center"/>
      <protection hidden="1"/>
    </xf>
    <xf numFmtId="0" fontId="2" fillId="5" borderId="0" xfId="18" applyFont="1" applyFill="1" applyAlignment="1" applyProtection="1">
      <alignment horizontal="center" vertical="top"/>
      <protection hidden="1"/>
    </xf>
  </cellXfs>
  <cellStyles count="7">
    <cellStyle name="Normal" xfId="0"/>
    <cellStyle name="Comma" xfId="15"/>
    <cellStyle name="Comma [0]" xfId="16"/>
    <cellStyle name="Percent" xfId="17"/>
    <cellStyle name="Standard_Osmosefilter2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152400</xdr:rowOff>
    </xdr:from>
    <xdr:to>
      <xdr:col>4</xdr:col>
      <xdr:colOff>285750</xdr:colOff>
      <xdr:row>19</xdr:row>
      <xdr:rowOff>66675</xdr:rowOff>
    </xdr:to>
    <xdr:sp>
      <xdr:nvSpPr>
        <xdr:cNvPr id="1" name="Line 78"/>
        <xdr:cNvSpPr>
          <a:spLocks/>
        </xdr:cNvSpPr>
      </xdr:nvSpPr>
      <xdr:spPr>
        <a:xfrm>
          <a:off x="2838450" y="342900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2" name="Rectangle 53"/>
        <xdr:cNvSpPr>
          <a:spLocks/>
        </xdr:cNvSpPr>
      </xdr:nvSpPr>
      <xdr:spPr>
        <a:xfrm>
          <a:off x="0" y="695325"/>
          <a:ext cx="12763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11</xdr:row>
      <xdr:rowOff>0</xdr:rowOff>
    </xdr:to>
    <xdr:sp>
      <xdr:nvSpPr>
        <xdr:cNvPr id="3" name="Rectangle 54"/>
        <xdr:cNvSpPr>
          <a:spLocks/>
        </xdr:cNvSpPr>
      </xdr:nvSpPr>
      <xdr:spPr>
        <a:xfrm>
          <a:off x="0" y="1609725"/>
          <a:ext cx="6381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4" name="Rectangle 52"/>
        <xdr:cNvSpPr>
          <a:spLocks/>
        </xdr:cNvSpPr>
      </xdr:nvSpPr>
      <xdr:spPr>
        <a:xfrm>
          <a:off x="4467225" y="695325"/>
          <a:ext cx="12763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11</xdr:col>
      <xdr:colOff>0</xdr:colOff>
      <xdr:row>18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829050" y="1609725"/>
          <a:ext cx="3190875" cy="18478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161925</xdr:rowOff>
    </xdr:from>
    <xdr:to>
      <xdr:col>3</xdr:col>
      <xdr:colOff>628650</xdr:colOff>
      <xdr:row>17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276350" y="1590675"/>
          <a:ext cx="1266825" cy="18478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19050</xdr:rowOff>
    </xdr:from>
    <xdr:to>
      <xdr:col>5</xdr:col>
      <xdr:colOff>628650</xdr:colOff>
      <xdr:row>9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2562225" y="1809750"/>
          <a:ext cx="1257300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21</xdr:row>
      <xdr:rowOff>0</xdr:rowOff>
    </xdr:from>
    <xdr:to>
      <xdr:col>4</xdr:col>
      <xdr:colOff>9525</xdr:colOff>
      <xdr:row>29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905000" y="4010025"/>
          <a:ext cx="657225" cy="16287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21</xdr:row>
      <xdr:rowOff>0</xdr:rowOff>
    </xdr:from>
    <xdr:to>
      <xdr:col>8</xdr:col>
      <xdr:colOff>9525</xdr:colOff>
      <xdr:row>29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4457700" y="4010025"/>
          <a:ext cx="657225" cy="16287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161925</xdr:rowOff>
    </xdr:from>
    <xdr:to>
      <xdr:col>1</xdr:col>
      <xdr:colOff>628650</xdr:colOff>
      <xdr:row>9</xdr:row>
      <xdr:rowOff>161925</xdr:rowOff>
    </xdr:to>
    <xdr:sp>
      <xdr:nvSpPr>
        <xdr:cNvPr id="10" name="Line 10"/>
        <xdr:cNvSpPr>
          <a:spLocks/>
        </xdr:cNvSpPr>
      </xdr:nvSpPr>
      <xdr:spPr>
        <a:xfrm flipH="1">
          <a:off x="676275" y="1952625"/>
          <a:ext cx="590550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161925</xdr:rowOff>
    </xdr:from>
    <xdr:to>
      <xdr:col>6</xdr:col>
      <xdr:colOff>323850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4152900" y="857250"/>
          <a:ext cx="0" cy="75247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171450</xdr:rowOff>
    </xdr:from>
    <xdr:to>
      <xdr:col>6</xdr:col>
      <xdr:colOff>323850</xdr:colOff>
      <xdr:row>3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1276350" y="866775"/>
          <a:ext cx="2876550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5</xdr:row>
      <xdr:rowOff>0</xdr:rowOff>
    </xdr:from>
    <xdr:to>
      <xdr:col>7</xdr:col>
      <xdr:colOff>219075</xdr:colOff>
      <xdr:row>7</xdr:row>
      <xdr:rowOff>171450</xdr:rowOff>
    </xdr:to>
    <xdr:sp>
      <xdr:nvSpPr>
        <xdr:cNvPr id="13" name="Line 13"/>
        <xdr:cNvSpPr>
          <a:spLocks/>
        </xdr:cNvSpPr>
      </xdr:nvSpPr>
      <xdr:spPr>
        <a:xfrm flipV="1">
          <a:off x="4686300" y="1057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5</xdr:row>
      <xdr:rowOff>9525</xdr:rowOff>
    </xdr:from>
    <xdr:to>
      <xdr:col>7</xdr:col>
      <xdr:colOff>609600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5076825" y="10668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5</xdr:row>
      <xdr:rowOff>9525</xdr:rowOff>
    </xdr:from>
    <xdr:to>
      <xdr:col>8</xdr:col>
      <xdr:colOff>400050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5505450" y="10668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29</xdr:row>
      <xdr:rowOff>152400</xdr:rowOff>
    </xdr:from>
    <xdr:to>
      <xdr:col>3</xdr:col>
      <xdr:colOff>342900</xdr:colOff>
      <xdr:row>31</xdr:row>
      <xdr:rowOff>95250</xdr:rowOff>
    </xdr:to>
    <xdr:sp>
      <xdr:nvSpPr>
        <xdr:cNvPr id="16" name="Line 20"/>
        <xdr:cNvSpPr>
          <a:spLocks/>
        </xdr:cNvSpPr>
      </xdr:nvSpPr>
      <xdr:spPr>
        <a:xfrm flipH="1" flipV="1">
          <a:off x="2257425" y="5629275"/>
          <a:ext cx="0" cy="30480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31</xdr:row>
      <xdr:rowOff>85725</xdr:rowOff>
    </xdr:from>
    <xdr:to>
      <xdr:col>3</xdr:col>
      <xdr:colOff>333375</xdr:colOff>
      <xdr:row>31</xdr:row>
      <xdr:rowOff>85725</xdr:rowOff>
    </xdr:to>
    <xdr:sp>
      <xdr:nvSpPr>
        <xdr:cNvPr id="17" name="Line 21"/>
        <xdr:cNvSpPr>
          <a:spLocks/>
        </xdr:cNvSpPr>
      </xdr:nvSpPr>
      <xdr:spPr>
        <a:xfrm flipV="1">
          <a:off x="838200" y="5924550"/>
          <a:ext cx="1409700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95250</xdr:rowOff>
    </xdr:from>
    <xdr:to>
      <xdr:col>1</xdr:col>
      <xdr:colOff>200025</xdr:colOff>
      <xdr:row>31</xdr:row>
      <xdr:rowOff>85725</xdr:rowOff>
    </xdr:to>
    <xdr:sp>
      <xdr:nvSpPr>
        <xdr:cNvPr id="18" name="Line 22"/>
        <xdr:cNvSpPr>
          <a:spLocks/>
        </xdr:cNvSpPr>
      </xdr:nvSpPr>
      <xdr:spPr>
        <a:xfrm>
          <a:off x="838200" y="3371850"/>
          <a:ext cx="0" cy="255270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17</xdr:row>
      <xdr:rowOff>95250</xdr:rowOff>
    </xdr:from>
    <xdr:to>
      <xdr:col>2</xdr:col>
      <xdr:colOff>0</xdr:colOff>
      <xdr:row>17</xdr:row>
      <xdr:rowOff>95250</xdr:rowOff>
    </xdr:to>
    <xdr:sp>
      <xdr:nvSpPr>
        <xdr:cNvPr id="19" name="Line 23"/>
        <xdr:cNvSpPr>
          <a:spLocks/>
        </xdr:cNvSpPr>
      </xdr:nvSpPr>
      <xdr:spPr>
        <a:xfrm flipV="1">
          <a:off x="828675" y="3371850"/>
          <a:ext cx="447675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371475</xdr:colOff>
      <xdr:row>32</xdr:row>
      <xdr:rowOff>152400</xdr:rowOff>
    </xdr:to>
    <xdr:grpSp>
      <xdr:nvGrpSpPr>
        <xdr:cNvPr id="20" name="Group 24"/>
        <xdr:cNvGrpSpPr>
          <a:grpSpLocks/>
        </xdr:cNvGrpSpPr>
      </xdr:nvGrpSpPr>
      <xdr:grpSpPr>
        <a:xfrm>
          <a:off x="1152525" y="5676900"/>
          <a:ext cx="495300" cy="495300"/>
          <a:chOff x="99" y="830"/>
          <a:chExt cx="52" cy="52"/>
        </a:xfrm>
        <a:solidFill>
          <a:srgbClr val="FFFFFF"/>
        </a:solidFill>
      </xdr:grpSpPr>
      <xdr:sp>
        <xdr:nvSpPr>
          <xdr:cNvPr id="21" name="Oval 16"/>
          <xdr:cNvSpPr>
            <a:spLocks/>
          </xdr:cNvSpPr>
        </xdr:nvSpPr>
        <xdr:spPr>
          <a:xfrm>
            <a:off x="99" y="830"/>
            <a:ext cx="52" cy="5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7"/>
          <xdr:cNvSpPr>
            <a:spLocks/>
          </xdr:cNvSpPr>
        </xdr:nvSpPr>
        <xdr:spPr>
          <a:xfrm flipH="1" flipV="1">
            <a:off x="125" y="830"/>
            <a:ext cx="26" cy="2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8"/>
          <xdr:cNvSpPr>
            <a:spLocks/>
          </xdr:cNvSpPr>
        </xdr:nvSpPr>
        <xdr:spPr>
          <a:xfrm flipH="1">
            <a:off x="125" y="856"/>
            <a:ext cx="26" cy="2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20</xdr:row>
      <xdr:rowOff>28575</xdr:rowOff>
    </xdr:from>
    <xdr:to>
      <xdr:col>7</xdr:col>
      <xdr:colOff>85725</xdr:colOff>
      <xdr:row>21</xdr:row>
      <xdr:rowOff>9525</xdr:rowOff>
    </xdr:to>
    <xdr:sp>
      <xdr:nvSpPr>
        <xdr:cNvPr id="24" name="Line 31"/>
        <xdr:cNvSpPr>
          <a:spLocks/>
        </xdr:cNvSpPr>
      </xdr:nvSpPr>
      <xdr:spPr>
        <a:xfrm rot="10800000" flipH="1" flipV="1">
          <a:off x="4552950" y="3848100"/>
          <a:ext cx="0" cy="17145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57150</xdr:rowOff>
    </xdr:from>
    <xdr:to>
      <xdr:col>3</xdr:col>
      <xdr:colOff>314325</xdr:colOff>
      <xdr:row>20</xdr:row>
      <xdr:rowOff>171450</xdr:rowOff>
    </xdr:to>
    <xdr:sp>
      <xdr:nvSpPr>
        <xdr:cNvPr id="25" name="Line 32"/>
        <xdr:cNvSpPr>
          <a:spLocks/>
        </xdr:cNvSpPr>
      </xdr:nvSpPr>
      <xdr:spPr>
        <a:xfrm flipV="1">
          <a:off x="2228850" y="3695700"/>
          <a:ext cx="0" cy="29527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19</xdr:row>
      <xdr:rowOff>66675</xdr:rowOff>
    </xdr:from>
    <xdr:to>
      <xdr:col>5</xdr:col>
      <xdr:colOff>85725</xdr:colOff>
      <xdr:row>19</xdr:row>
      <xdr:rowOff>66675</xdr:rowOff>
    </xdr:to>
    <xdr:sp>
      <xdr:nvSpPr>
        <xdr:cNvPr id="26" name="Line 33"/>
        <xdr:cNvSpPr>
          <a:spLocks/>
        </xdr:cNvSpPr>
      </xdr:nvSpPr>
      <xdr:spPr>
        <a:xfrm flipV="1">
          <a:off x="2219325" y="3705225"/>
          <a:ext cx="1057275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57150</xdr:rowOff>
    </xdr:from>
    <xdr:to>
      <xdr:col>7</xdr:col>
      <xdr:colOff>314325</xdr:colOff>
      <xdr:row>21</xdr:row>
      <xdr:rowOff>0</xdr:rowOff>
    </xdr:to>
    <xdr:sp>
      <xdr:nvSpPr>
        <xdr:cNvPr id="27" name="Line 34"/>
        <xdr:cNvSpPr>
          <a:spLocks/>
        </xdr:cNvSpPr>
      </xdr:nvSpPr>
      <xdr:spPr>
        <a:xfrm flipV="1">
          <a:off x="4781550" y="3695700"/>
          <a:ext cx="0" cy="31432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19</xdr:row>
      <xdr:rowOff>66675</xdr:rowOff>
    </xdr:from>
    <xdr:to>
      <xdr:col>11</xdr:col>
      <xdr:colOff>628650</xdr:colOff>
      <xdr:row>19</xdr:row>
      <xdr:rowOff>66675</xdr:rowOff>
    </xdr:to>
    <xdr:sp>
      <xdr:nvSpPr>
        <xdr:cNvPr id="28" name="Line 35"/>
        <xdr:cNvSpPr>
          <a:spLocks/>
        </xdr:cNvSpPr>
      </xdr:nvSpPr>
      <xdr:spPr>
        <a:xfrm flipV="1">
          <a:off x="3495675" y="3705225"/>
          <a:ext cx="4152900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13</xdr:row>
      <xdr:rowOff>66675</xdr:rowOff>
    </xdr:from>
    <xdr:to>
      <xdr:col>1</xdr:col>
      <xdr:colOff>619125</xdr:colOff>
      <xdr:row>13</xdr:row>
      <xdr:rowOff>66675</xdr:rowOff>
    </xdr:to>
    <xdr:sp>
      <xdr:nvSpPr>
        <xdr:cNvPr id="29" name="Line 36"/>
        <xdr:cNvSpPr>
          <a:spLocks/>
        </xdr:cNvSpPr>
      </xdr:nvSpPr>
      <xdr:spPr>
        <a:xfrm rot="10800000" flipH="1">
          <a:off x="161925" y="2609850"/>
          <a:ext cx="1095375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13</xdr:row>
      <xdr:rowOff>76200</xdr:rowOff>
    </xdr:from>
    <xdr:to>
      <xdr:col>0</xdr:col>
      <xdr:colOff>171450</xdr:colOff>
      <xdr:row>33</xdr:row>
      <xdr:rowOff>76200</xdr:rowOff>
    </xdr:to>
    <xdr:sp>
      <xdr:nvSpPr>
        <xdr:cNvPr id="30" name="Line 37"/>
        <xdr:cNvSpPr>
          <a:spLocks/>
        </xdr:cNvSpPr>
      </xdr:nvSpPr>
      <xdr:spPr>
        <a:xfrm flipH="1">
          <a:off x="171450" y="2619375"/>
          <a:ext cx="0" cy="366712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33</xdr:row>
      <xdr:rowOff>76200</xdr:rowOff>
    </xdr:from>
    <xdr:to>
      <xdr:col>7</xdr:col>
      <xdr:colOff>342900</xdr:colOff>
      <xdr:row>33</xdr:row>
      <xdr:rowOff>76200</xdr:rowOff>
    </xdr:to>
    <xdr:sp>
      <xdr:nvSpPr>
        <xdr:cNvPr id="31" name="Line 38"/>
        <xdr:cNvSpPr>
          <a:spLocks/>
        </xdr:cNvSpPr>
      </xdr:nvSpPr>
      <xdr:spPr>
        <a:xfrm>
          <a:off x="161925" y="6286500"/>
          <a:ext cx="4648200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29</xdr:row>
      <xdr:rowOff>161925</xdr:rowOff>
    </xdr:from>
    <xdr:to>
      <xdr:col>7</xdr:col>
      <xdr:colOff>333375</xdr:colOff>
      <xdr:row>33</xdr:row>
      <xdr:rowOff>85725</xdr:rowOff>
    </xdr:to>
    <xdr:sp>
      <xdr:nvSpPr>
        <xdr:cNvPr id="32" name="Line 39"/>
        <xdr:cNvSpPr>
          <a:spLocks/>
        </xdr:cNvSpPr>
      </xdr:nvSpPr>
      <xdr:spPr>
        <a:xfrm>
          <a:off x="4800600" y="5638800"/>
          <a:ext cx="0" cy="65722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30</xdr:row>
      <xdr:rowOff>123825</xdr:rowOff>
    </xdr:from>
    <xdr:to>
      <xdr:col>7</xdr:col>
      <xdr:colOff>571500</xdr:colOff>
      <xdr:row>32</xdr:row>
      <xdr:rowOff>57150</xdr:rowOff>
    </xdr:to>
    <xdr:grpSp>
      <xdr:nvGrpSpPr>
        <xdr:cNvPr id="33" name="Group 46"/>
        <xdr:cNvGrpSpPr>
          <a:grpSpLocks/>
        </xdr:cNvGrpSpPr>
      </xdr:nvGrpSpPr>
      <xdr:grpSpPr>
        <a:xfrm>
          <a:off x="4714875" y="5781675"/>
          <a:ext cx="323850" cy="295275"/>
          <a:chOff x="427" y="822"/>
          <a:chExt cx="37" cy="42"/>
        </a:xfrm>
        <a:solidFill>
          <a:srgbClr val="FFFFFF"/>
        </a:solidFill>
      </xdr:grpSpPr>
      <xdr:sp>
        <xdr:nvSpPr>
          <xdr:cNvPr id="34" name="AutoShape 40"/>
          <xdr:cNvSpPr>
            <a:spLocks/>
          </xdr:cNvSpPr>
        </xdr:nvSpPr>
        <xdr:spPr>
          <a:xfrm>
            <a:off x="427" y="843"/>
            <a:ext cx="19" cy="21"/>
          </a:xfrm>
          <a:prstGeom prst="triangl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41"/>
          <xdr:cNvSpPr>
            <a:spLocks/>
          </xdr:cNvSpPr>
        </xdr:nvSpPr>
        <xdr:spPr>
          <a:xfrm rot="10800000">
            <a:off x="427" y="822"/>
            <a:ext cx="19" cy="21"/>
          </a:xfrm>
          <a:prstGeom prst="triangl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2"/>
          <xdr:cNvSpPr>
            <a:spLocks/>
          </xdr:cNvSpPr>
        </xdr:nvSpPr>
        <xdr:spPr>
          <a:xfrm>
            <a:off x="442" y="831"/>
            <a:ext cx="11" cy="1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3"/>
          <xdr:cNvSpPr>
            <a:spLocks/>
          </xdr:cNvSpPr>
        </xdr:nvSpPr>
        <xdr:spPr>
          <a:xfrm flipH="1">
            <a:off x="443" y="842"/>
            <a:ext cx="10" cy="1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4"/>
          <xdr:cNvSpPr>
            <a:spLocks/>
          </xdr:cNvSpPr>
        </xdr:nvSpPr>
        <xdr:spPr>
          <a:xfrm>
            <a:off x="453" y="842"/>
            <a:ext cx="1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5"/>
          <xdr:cNvSpPr>
            <a:spLocks/>
          </xdr:cNvSpPr>
        </xdr:nvSpPr>
        <xdr:spPr>
          <a:xfrm>
            <a:off x="464" y="837"/>
            <a:ext cx="0" cy="1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</xdr:row>
      <xdr:rowOff>171450</xdr:rowOff>
    </xdr:from>
    <xdr:to>
      <xdr:col>10</xdr:col>
      <xdr:colOff>323850</xdr:colOff>
      <xdr:row>8</xdr:row>
      <xdr:rowOff>9525</xdr:rowOff>
    </xdr:to>
    <xdr:sp>
      <xdr:nvSpPr>
        <xdr:cNvPr id="40" name="Line 47"/>
        <xdr:cNvSpPr>
          <a:spLocks/>
        </xdr:cNvSpPr>
      </xdr:nvSpPr>
      <xdr:spPr>
        <a:xfrm>
          <a:off x="6705600" y="866775"/>
          <a:ext cx="0" cy="75247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628650</xdr:colOff>
      <xdr:row>3</xdr:row>
      <xdr:rowOff>161925</xdr:rowOff>
    </xdr:from>
    <xdr:to>
      <xdr:col>11</xdr:col>
      <xdr:colOff>628650</xdr:colOff>
      <xdr:row>19</xdr:row>
      <xdr:rowOff>66675</xdr:rowOff>
    </xdr:to>
    <xdr:sp>
      <xdr:nvSpPr>
        <xdr:cNvPr id="41" name="Line 48"/>
        <xdr:cNvSpPr>
          <a:spLocks/>
        </xdr:cNvSpPr>
      </xdr:nvSpPr>
      <xdr:spPr>
        <a:xfrm flipH="1" flipV="1">
          <a:off x="7648575" y="857250"/>
          <a:ext cx="0" cy="284797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</xdr:row>
      <xdr:rowOff>171450</xdr:rowOff>
    </xdr:from>
    <xdr:to>
      <xdr:col>12</xdr:col>
      <xdr:colOff>0</xdr:colOff>
      <xdr:row>3</xdr:row>
      <xdr:rowOff>171450</xdr:rowOff>
    </xdr:to>
    <xdr:sp>
      <xdr:nvSpPr>
        <xdr:cNvPr id="42" name="Line 49"/>
        <xdr:cNvSpPr>
          <a:spLocks/>
        </xdr:cNvSpPr>
      </xdr:nvSpPr>
      <xdr:spPr>
        <a:xfrm flipV="1">
          <a:off x="6705600" y="866775"/>
          <a:ext cx="952500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13</xdr:col>
      <xdr:colOff>0</xdr:colOff>
      <xdr:row>28</xdr:row>
      <xdr:rowOff>0</xdr:rowOff>
    </xdr:to>
    <xdr:sp>
      <xdr:nvSpPr>
        <xdr:cNvPr id="43" name="Rectangle 50"/>
        <xdr:cNvSpPr>
          <a:spLocks/>
        </xdr:cNvSpPr>
      </xdr:nvSpPr>
      <xdr:spPr>
        <a:xfrm>
          <a:off x="5743575" y="4191000"/>
          <a:ext cx="255270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</xdr:row>
      <xdr:rowOff>228600</xdr:rowOff>
    </xdr:from>
    <xdr:to>
      <xdr:col>3</xdr:col>
      <xdr:colOff>95250</xdr:colOff>
      <xdr:row>4</xdr:row>
      <xdr:rowOff>66675</xdr:rowOff>
    </xdr:to>
    <xdr:grpSp>
      <xdr:nvGrpSpPr>
        <xdr:cNvPr id="44" name="Group 66"/>
        <xdr:cNvGrpSpPr>
          <a:grpSpLocks/>
        </xdr:cNvGrpSpPr>
      </xdr:nvGrpSpPr>
      <xdr:grpSpPr>
        <a:xfrm>
          <a:off x="1704975" y="485775"/>
          <a:ext cx="304800" cy="457200"/>
          <a:chOff x="179" y="51"/>
          <a:chExt cx="32" cy="48"/>
        </a:xfrm>
        <a:solidFill>
          <a:srgbClr val="FFFFFF"/>
        </a:solidFill>
      </xdr:grpSpPr>
      <xdr:grpSp>
        <xdr:nvGrpSpPr>
          <xdr:cNvPr id="45" name="Group 65"/>
          <xdr:cNvGrpSpPr>
            <a:grpSpLocks/>
          </xdr:cNvGrpSpPr>
        </xdr:nvGrpSpPr>
        <xdr:grpSpPr>
          <a:xfrm>
            <a:off x="179" y="82"/>
            <a:ext cx="32" cy="17"/>
            <a:chOff x="180" y="82"/>
            <a:chExt cx="31" cy="17"/>
          </a:xfrm>
          <a:solidFill>
            <a:srgbClr val="FFFFFF"/>
          </a:solidFill>
        </xdr:grpSpPr>
        <xdr:sp>
          <xdr:nvSpPr>
            <xdr:cNvPr id="46" name="AutoShape 56"/>
            <xdr:cNvSpPr>
              <a:spLocks/>
            </xdr:cNvSpPr>
          </xdr:nvSpPr>
          <xdr:spPr>
            <a:xfrm rot="16200000">
              <a:off x="196" y="82"/>
              <a:ext cx="15" cy="17"/>
            </a:xfrm>
            <a:prstGeom prst="triangle">
              <a:avLst/>
            </a:pr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57"/>
            <xdr:cNvSpPr>
              <a:spLocks/>
            </xdr:cNvSpPr>
          </xdr:nvSpPr>
          <xdr:spPr>
            <a:xfrm rot="27000000">
              <a:off x="180" y="82"/>
              <a:ext cx="16" cy="17"/>
            </a:xfrm>
            <a:prstGeom prst="triangle">
              <a:avLst/>
            </a:pr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8" name="Line 60"/>
          <xdr:cNvSpPr>
            <a:spLocks/>
          </xdr:cNvSpPr>
        </xdr:nvSpPr>
        <xdr:spPr>
          <a:xfrm rot="16200000">
            <a:off x="195" y="66"/>
            <a:ext cx="0" cy="2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62"/>
          <xdr:cNvSpPr>
            <a:spLocks/>
          </xdr:cNvSpPr>
        </xdr:nvSpPr>
        <xdr:spPr>
          <a:xfrm>
            <a:off x="190" y="51"/>
            <a:ext cx="10" cy="15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63"/>
          <xdr:cNvSpPr>
            <a:spLocks/>
          </xdr:cNvSpPr>
        </xdr:nvSpPr>
        <xdr:spPr>
          <a:xfrm flipV="1">
            <a:off x="190" y="56"/>
            <a:ext cx="10" cy="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561975</xdr:colOff>
      <xdr:row>20</xdr:row>
      <xdr:rowOff>9525</xdr:rowOff>
    </xdr:from>
    <xdr:to>
      <xdr:col>2</xdr:col>
      <xdr:colOff>66675</xdr:colOff>
      <xdr:row>21</xdr:row>
      <xdr:rowOff>114300</xdr:rowOff>
    </xdr:to>
    <xdr:grpSp>
      <xdr:nvGrpSpPr>
        <xdr:cNvPr id="51" name="Group 68"/>
        <xdr:cNvGrpSpPr>
          <a:grpSpLocks/>
        </xdr:cNvGrpSpPr>
      </xdr:nvGrpSpPr>
      <xdr:grpSpPr>
        <a:xfrm>
          <a:off x="561975" y="3829050"/>
          <a:ext cx="781050" cy="295275"/>
          <a:chOff x="59" y="402"/>
          <a:chExt cx="82" cy="30"/>
        </a:xfrm>
        <a:solidFill>
          <a:srgbClr val="FFFFFF"/>
        </a:solidFill>
      </xdr:grpSpPr>
      <xdr:sp>
        <xdr:nvSpPr>
          <xdr:cNvPr id="52" name="Rectangle 25"/>
          <xdr:cNvSpPr>
            <a:spLocks/>
          </xdr:cNvSpPr>
        </xdr:nvSpPr>
        <xdr:spPr>
          <a:xfrm>
            <a:off x="59" y="402"/>
            <a:ext cx="58" cy="30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26"/>
          <xdr:cNvSpPr>
            <a:spLocks/>
          </xdr:cNvSpPr>
        </xdr:nvSpPr>
        <xdr:spPr>
          <a:xfrm rot="5400000">
            <a:off x="114" y="405"/>
            <a:ext cx="30" cy="24"/>
          </a:xfrm>
          <a:prstGeom prst="triangl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67"/>
          <xdr:cNvSpPr>
            <a:spLocks/>
          </xdr:cNvSpPr>
        </xdr:nvSpPr>
        <xdr:spPr>
          <a:xfrm flipV="1">
            <a:off x="59" y="403"/>
            <a:ext cx="57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628650</xdr:colOff>
      <xdr:row>21</xdr:row>
      <xdr:rowOff>0</xdr:rowOff>
    </xdr:from>
    <xdr:to>
      <xdr:col>6</xdr:col>
      <xdr:colOff>9525</xdr:colOff>
      <xdr:row>29</xdr:row>
      <xdr:rowOff>161925</xdr:rowOff>
    </xdr:to>
    <xdr:sp>
      <xdr:nvSpPr>
        <xdr:cNvPr id="55" name="Rectangle 69"/>
        <xdr:cNvSpPr>
          <a:spLocks/>
        </xdr:cNvSpPr>
      </xdr:nvSpPr>
      <xdr:spPr>
        <a:xfrm>
          <a:off x="3181350" y="4010025"/>
          <a:ext cx="657225" cy="16287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19</xdr:row>
      <xdr:rowOff>57150</xdr:rowOff>
    </xdr:from>
    <xdr:to>
      <xdr:col>5</xdr:col>
      <xdr:colOff>85725</xdr:colOff>
      <xdr:row>21</xdr:row>
      <xdr:rowOff>9525</xdr:rowOff>
    </xdr:to>
    <xdr:sp>
      <xdr:nvSpPr>
        <xdr:cNvPr id="56" name="Line 70"/>
        <xdr:cNvSpPr>
          <a:spLocks/>
        </xdr:cNvSpPr>
      </xdr:nvSpPr>
      <xdr:spPr>
        <a:xfrm rot="10800000" flipH="1" flipV="1">
          <a:off x="3276600" y="3695700"/>
          <a:ext cx="0" cy="32385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19</xdr:row>
      <xdr:rowOff>57150</xdr:rowOff>
    </xdr:from>
    <xdr:to>
      <xdr:col>5</xdr:col>
      <xdr:colOff>314325</xdr:colOff>
      <xdr:row>21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3505200" y="3695700"/>
          <a:ext cx="0" cy="31432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20</xdr:row>
      <xdr:rowOff>28575</xdr:rowOff>
    </xdr:from>
    <xdr:to>
      <xdr:col>7</xdr:col>
      <xdr:colOff>95250</xdr:colOff>
      <xdr:row>20</xdr:row>
      <xdr:rowOff>28575</xdr:rowOff>
    </xdr:to>
    <xdr:sp>
      <xdr:nvSpPr>
        <xdr:cNvPr id="58" name="Line 72"/>
        <xdr:cNvSpPr>
          <a:spLocks/>
        </xdr:cNvSpPr>
      </xdr:nvSpPr>
      <xdr:spPr>
        <a:xfrm flipV="1">
          <a:off x="4152900" y="3848100"/>
          <a:ext cx="409575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31</xdr:row>
      <xdr:rowOff>19050</xdr:rowOff>
    </xdr:from>
    <xdr:to>
      <xdr:col>6</xdr:col>
      <xdr:colOff>342900</xdr:colOff>
      <xdr:row>31</xdr:row>
      <xdr:rowOff>19050</xdr:rowOff>
    </xdr:to>
    <xdr:sp>
      <xdr:nvSpPr>
        <xdr:cNvPr id="59" name="Line 73"/>
        <xdr:cNvSpPr>
          <a:spLocks/>
        </xdr:cNvSpPr>
      </xdr:nvSpPr>
      <xdr:spPr>
        <a:xfrm flipV="1">
          <a:off x="3524250" y="5857875"/>
          <a:ext cx="647700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20</xdr:row>
      <xdr:rowOff>19050</xdr:rowOff>
    </xdr:from>
    <xdr:to>
      <xdr:col>6</xdr:col>
      <xdr:colOff>333375</xdr:colOff>
      <xdr:row>31</xdr:row>
      <xdr:rowOff>19050</xdr:rowOff>
    </xdr:to>
    <xdr:sp>
      <xdr:nvSpPr>
        <xdr:cNvPr id="60" name="Line 74"/>
        <xdr:cNvSpPr>
          <a:spLocks/>
        </xdr:cNvSpPr>
      </xdr:nvSpPr>
      <xdr:spPr>
        <a:xfrm flipH="1" flipV="1">
          <a:off x="4162425" y="3838575"/>
          <a:ext cx="0" cy="201930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29</xdr:row>
      <xdr:rowOff>152400</xdr:rowOff>
    </xdr:from>
    <xdr:to>
      <xdr:col>5</xdr:col>
      <xdr:colOff>342900</xdr:colOff>
      <xdr:row>31</xdr:row>
      <xdr:rowOff>19050</xdr:rowOff>
    </xdr:to>
    <xdr:sp>
      <xdr:nvSpPr>
        <xdr:cNvPr id="61" name="Line 75"/>
        <xdr:cNvSpPr>
          <a:spLocks/>
        </xdr:cNvSpPr>
      </xdr:nvSpPr>
      <xdr:spPr>
        <a:xfrm flipV="1">
          <a:off x="3533775" y="5629275"/>
          <a:ext cx="0" cy="22860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38100</xdr:rowOff>
    </xdr:from>
    <xdr:to>
      <xdr:col>4</xdr:col>
      <xdr:colOff>447675</xdr:colOff>
      <xdr:row>17</xdr:row>
      <xdr:rowOff>171450</xdr:rowOff>
    </xdr:to>
    <xdr:sp>
      <xdr:nvSpPr>
        <xdr:cNvPr id="62" name="Oval 76"/>
        <xdr:cNvSpPr>
          <a:spLocks/>
        </xdr:cNvSpPr>
      </xdr:nvSpPr>
      <xdr:spPr>
        <a:xfrm>
          <a:off x="2676525" y="3133725"/>
          <a:ext cx="32385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16</xdr:row>
      <xdr:rowOff>38100</xdr:rowOff>
    </xdr:from>
    <xdr:to>
      <xdr:col>4</xdr:col>
      <xdr:colOff>485775</xdr:colOff>
      <xdr:row>17</xdr:row>
      <xdr:rowOff>161925</xdr:rowOff>
    </xdr:to>
    <xdr:sp>
      <xdr:nvSpPr>
        <xdr:cNvPr id="63" name="TextBox 77"/>
        <xdr:cNvSpPr txBox="1">
          <a:spLocks noChangeArrowheads="1"/>
        </xdr:cNvSpPr>
      </xdr:nvSpPr>
      <xdr:spPr>
        <a:xfrm>
          <a:off x="2628900" y="3133725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
4 bar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workbookViewId="0" topLeftCell="A1">
      <selection activeCell="E6" sqref="E6"/>
    </sheetView>
  </sheetViews>
  <sheetFormatPr defaultColWidth="11.421875" defaultRowHeight="12.75"/>
  <cols>
    <col min="1" max="12" width="9.57421875" style="16" customWidth="1"/>
    <col min="13" max="13" width="9.57421875" style="41" customWidth="1"/>
    <col min="14" max="14" width="9.57421875" style="0" customWidth="1"/>
    <col min="15" max="16384" width="12.57421875" style="16" customWidth="1"/>
  </cols>
  <sheetData>
    <row r="1" spans="1:14" s="3" customFormat="1" ht="20.2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/>
    </row>
    <row r="2" spans="1:14" s="3" customFormat="1" ht="2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/>
    </row>
    <row r="3" spans="1:14" s="6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/>
    </row>
    <row r="4" spans="1:14" s="6" customFormat="1" ht="14.25">
      <c r="A4" s="7" t="s">
        <v>9</v>
      </c>
      <c r="B4" s="7"/>
      <c r="C4" s="4"/>
      <c r="D4" s="4"/>
      <c r="E4" s="4"/>
      <c r="F4" s="4"/>
      <c r="G4" s="4"/>
      <c r="H4" s="8" t="s">
        <v>10</v>
      </c>
      <c r="I4" s="8"/>
      <c r="J4" s="4"/>
      <c r="K4" s="4"/>
      <c r="L4" s="4"/>
      <c r="M4" s="5"/>
      <c r="N4"/>
    </row>
    <row r="5" spans="1:14" s="6" customFormat="1" ht="14.25">
      <c r="A5" s="9">
        <v>32</v>
      </c>
      <c r="B5" s="10" t="s">
        <v>0</v>
      </c>
      <c r="C5" s="4"/>
      <c r="D5" s="4"/>
      <c r="E5" s="4"/>
      <c r="F5" s="4"/>
      <c r="G5" s="4"/>
      <c r="H5" s="9">
        <v>8</v>
      </c>
      <c r="I5" s="11" t="s">
        <v>0</v>
      </c>
      <c r="J5" s="4"/>
      <c r="K5" s="4"/>
      <c r="L5" s="4"/>
      <c r="M5" s="5"/>
      <c r="N5"/>
    </row>
    <row r="6" spans="1:14" s="6" customFormat="1" ht="15">
      <c r="A6" s="9">
        <v>450</v>
      </c>
      <c r="B6" s="12" t="s">
        <v>28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/>
    </row>
    <row r="7" spans="1:13" ht="14.25">
      <c r="A7" s="13"/>
      <c r="B7" s="13"/>
      <c r="C7" s="13"/>
      <c r="D7" s="14"/>
      <c r="E7" s="13"/>
      <c r="F7" s="13"/>
      <c r="G7" s="13"/>
      <c r="H7" s="13"/>
      <c r="I7" s="13"/>
      <c r="J7" s="4"/>
      <c r="K7" s="13"/>
      <c r="L7" s="13"/>
      <c r="M7" s="15"/>
    </row>
    <row r="8" spans="1:13" ht="14.25">
      <c r="A8" s="13"/>
      <c r="B8" s="13"/>
      <c r="C8" s="13"/>
      <c r="D8" s="14"/>
      <c r="E8" s="13"/>
      <c r="F8" s="13"/>
      <c r="G8" s="13"/>
      <c r="H8" s="13"/>
      <c r="I8" s="13"/>
      <c r="J8" s="4"/>
      <c r="K8" s="13"/>
      <c r="L8" s="13"/>
      <c r="M8" s="15"/>
    </row>
    <row r="9" spans="1:13" ht="14.25">
      <c r="A9" s="17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5"/>
    </row>
    <row r="10" spans="1:13" ht="14.25">
      <c r="A10" s="18">
        <f>A5-H5</f>
        <v>24</v>
      </c>
      <c r="B10" s="13"/>
      <c r="C10" s="13"/>
      <c r="D10" s="13"/>
      <c r="E10" s="13"/>
      <c r="F10" s="13"/>
      <c r="G10" s="19"/>
      <c r="H10" s="19"/>
      <c r="I10" s="19"/>
      <c r="J10" s="19"/>
      <c r="K10" s="19"/>
      <c r="L10" s="13"/>
      <c r="M10" s="15"/>
    </row>
    <row r="11" spans="1:13" ht="15">
      <c r="A11" s="17" t="s">
        <v>0</v>
      </c>
      <c r="B11" s="13"/>
      <c r="C11" s="19"/>
      <c r="D11" s="19"/>
      <c r="E11" s="13"/>
      <c r="F11" s="13"/>
      <c r="G11" s="19"/>
      <c r="H11" s="20" t="s">
        <v>22</v>
      </c>
      <c r="I11" s="21"/>
      <c r="J11" s="21"/>
      <c r="K11" s="19"/>
      <c r="L11" s="13"/>
      <c r="M11" s="15"/>
    </row>
    <row r="12" spans="1:13" ht="15">
      <c r="A12" s="13"/>
      <c r="B12" s="13"/>
      <c r="C12" s="20" t="s">
        <v>31</v>
      </c>
      <c r="D12" s="20"/>
      <c r="E12" s="13"/>
      <c r="F12" s="13"/>
      <c r="G12" s="19"/>
      <c r="H12" s="10" t="s">
        <v>21</v>
      </c>
      <c r="I12" s="22">
        <v>800</v>
      </c>
      <c r="J12" s="23" t="s">
        <v>7</v>
      </c>
      <c r="K12" s="19"/>
      <c r="L12" s="13"/>
      <c r="M12" s="15"/>
    </row>
    <row r="13" spans="1:13" ht="15">
      <c r="A13" s="13"/>
      <c r="B13" s="13"/>
      <c r="C13" s="24">
        <v>23</v>
      </c>
      <c r="D13" s="10" t="s">
        <v>7</v>
      </c>
      <c r="E13" s="13"/>
      <c r="F13" s="13"/>
      <c r="G13" s="19"/>
      <c r="H13" s="10" t="s">
        <v>20</v>
      </c>
      <c r="I13" s="25">
        <f>G38/(A5-H5+L25)</f>
        <v>90.99756690997569</v>
      </c>
      <c r="J13" s="12" t="s">
        <v>28</v>
      </c>
      <c r="K13" s="19"/>
      <c r="L13" s="13"/>
      <c r="M13" s="15"/>
    </row>
    <row r="14" spans="1:13" ht="15">
      <c r="A14" s="13"/>
      <c r="B14" s="13"/>
      <c r="C14" s="26">
        <f>G41/(A5-H5)</f>
        <v>733.3333333333334</v>
      </c>
      <c r="D14" s="12" t="s">
        <v>28</v>
      </c>
      <c r="E14" s="13"/>
      <c r="F14" s="13"/>
      <c r="G14" s="19"/>
      <c r="H14" s="19"/>
      <c r="I14" s="19"/>
      <c r="J14" s="19"/>
      <c r="K14" s="19"/>
      <c r="L14" s="13"/>
      <c r="M14" s="15"/>
    </row>
    <row r="15" spans="1:13" ht="14.25">
      <c r="A15" s="13"/>
      <c r="B15" s="13"/>
      <c r="C15" s="19"/>
      <c r="D15" s="27"/>
      <c r="E15" s="13"/>
      <c r="F15" s="13"/>
      <c r="G15" s="19"/>
      <c r="H15" s="28" t="s">
        <v>29</v>
      </c>
      <c r="I15" s="48">
        <v>4</v>
      </c>
      <c r="J15" s="29" t="s">
        <v>30</v>
      </c>
      <c r="K15" s="19"/>
      <c r="L15" s="13"/>
      <c r="M15" s="15"/>
    </row>
    <row r="16" spans="1:13" ht="14.25">
      <c r="A16" s="13"/>
      <c r="B16" s="13"/>
      <c r="C16" s="19"/>
      <c r="D16" s="27"/>
      <c r="E16" s="13"/>
      <c r="F16" s="13"/>
      <c r="G16" s="19"/>
      <c r="H16" s="30" t="s">
        <v>32</v>
      </c>
      <c r="I16" s="30"/>
      <c r="J16" s="30"/>
      <c r="K16" s="19"/>
      <c r="L16" s="13"/>
      <c r="M16" s="15"/>
    </row>
    <row r="17" spans="1:13" ht="14.25">
      <c r="A17" s="13"/>
      <c r="B17" s="13"/>
      <c r="C17" s="19"/>
      <c r="D17" s="19"/>
      <c r="E17" s="13"/>
      <c r="F17" s="13"/>
      <c r="G17" s="19"/>
      <c r="H17" s="19"/>
      <c r="I17" s="19"/>
      <c r="J17" s="19"/>
      <c r="K17" s="19"/>
      <c r="L17" s="13"/>
      <c r="M17" s="15"/>
    </row>
    <row r="18" spans="1:13" ht="14.25">
      <c r="A18" s="13"/>
      <c r="B18" s="13"/>
      <c r="C18" s="19"/>
      <c r="D18" s="19"/>
      <c r="E18" s="13"/>
      <c r="F18" s="13"/>
      <c r="G18" s="19"/>
      <c r="H18" s="19"/>
      <c r="I18" s="19"/>
      <c r="J18" s="19"/>
      <c r="K18" s="19"/>
      <c r="L18" s="13"/>
      <c r="M18" s="15"/>
    </row>
    <row r="19" spans="1:13" ht="14.25">
      <c r="A19" s="13"/>
      <c r="B19" s="13"/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5"/>
    </row>
    <row r="20" spans="1:13" ht="14.25">
      <c r="A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">
      <c r="A21" s="13"/>
      <c r="B21" s="13"/>
      <c r="C21" s="31" t="s">
        <v>16</v>
      </c>
      <c r="D21" s="13"/>
      <c r="E21" s="13"/>
      <c r="F21" s="13"/>
      <c r="G21" s="13"/>
      <c r="H21" s="13"/>
      <c r="I21" s="31" t="s">
        <v>19</v>
      </c>
      <c r="J21" s="32">
        <f>C14*(1-L26)</f>
        <v>29.33333333333336</v>
      </c>
      <c r="K21" s="33" t="s">
        <v>28</v>
      </c>
      <c r="L21" s="13"/>
      <c r="M21" s="13"/>
    </row>
    <row r="22" spans="1:13" ht="14.25">
      <c r="A22" s="13"/>
      <c r="B22" s="13"/>
      <c r="C22" s="31" t="s">
        <v>17</v>
      </c>
      <c r="D22" s="34"/>
      <c r="E22" s="13"/>
      <c r="F22" s="34"/>
      <c r="G22" s="13"/>
      <c r="H22" s="34"/>
      <c r="I22" s="13"/>
      <c r="J22" s="31"/>
      <c r="K22" s="31"/>
      <c r="L22" s="31"/>
      <c r="M22" s="31"/>
    </row>
    <row r="23" spans="1:13" ht="15">
      <c r="A23" s="13"/>
      <c r="B23" s="13"/>
      <c r="C23" s="13"/>
      <c r="D23" s="34"/>
      <c r="E23" s="13"/>
      <c r="F23" s="34"/>
      <c r="G23" s="13"/>
      <c r="H23" s="34"/>
      <c r="I23" s="13"/>
      <c r="J23" s="20" t="s">
        <v>41</v>
      </c>
      <c r="K23" s="21"/>
      <c r="L23" s="21"/>
      <c r="M23" s="35"/>
    </row>
    <row r="24" spans="1:13" ht="14.25">
      <c r="A24" s="13"/>
      <c r="B24" s="13"/>
      <c r="C24" s="13"/>
      <c r="D24" s="36" t="s">
        <v>11</v>
      </c>
      <c r="E24" s="13"/>
      <c r="F24" s="36" t="s">
        <v>14</v>
      </c>
      <c r="G24" s="13"/>
      <c r="H24" s="36" t="s">
        <v>14</v>
      </c>
      <c r="I24" s="13"/>
      <c r="J24" s="10" t="s">
        <v>23</v>
      </c>
      <c r="K24" s="24"/>
      <c r="L24" s="37">
        <v>0.17</v>
      </c>
      <c r="M24" s="35"/>
    </row>
    <row r="25" spans="1:13" ht="14.25">
      <c r="A25" s="13"/>
      <c r="B25" s="13"/>
      <c r="C25" s="13"/>
      <c r="D25" s="36" t="s">
        <v>12</v>
      </c>
      <c r="E25" s="13"/>
      <c r="F25" s="36" t="s">
        <v>15</v>
      </c>
      <c r="G25" s="13"/>
      <c r="H25" s="36" t="s">
        <v>15</v>
      </c>
      <c r="I25" s="13"/>
      <c r="J25" s="10" t="s">
        <v>24</v>
      </c>
      <c r="K25" s="24"/>
      <c r="L25" s="22">
        <v>250</v>
      </c>
      <c r="M25" s="35" t="s">
        <v>0</v>
      </c>
    </row>
    <row r="26" spans="1:13" ht="15">
      <c r="A26" s="13"/>
      <c r="B26" s="13"/>
      <c r="C26" s="13"/>
      <c r="D26" s="36" t="s">
        <v>13</v>
      </c>
      <c r="E26" s="13"/>
      <c r="F26" s="36" t="s">
        <v>34</v>
      </c>
      <c r="G26" s="13"/>
      <c r="H26" s="36" t="s">
        <v>35</v>
      </c>
      <c r="I26" s="13"/>
      <c r="J26" s="10" t="s">
        <v>25</v>
      </c>
      <c r="K26" s="24"/>
      <c r="L26" s="37">
        <v>0.96</v>
      </c>
      <c r="M26" s="38"/>
    </row>
    <row r="27" spans="1:13" ht="14.25">
      <c r="A27" s="13"/>
      <c r="B27" s="13"/>
      <c r="C27" s="13"/>
      <c r="D27" s="34"/>
      <c r="E27" s="13"/>
      <c r="F27" s="49" t="s">
        <v>40</v>
      </c>
      <c r="G27" s="13"/>
      <c r="H27" s="49" t="s">
        <v>40</v>
      </c>
      <c r="I27" s="13"/>
      <c r="J27" s="10" t="s">
        <v>26</v>
      </c>
      <c r="K27" s="24"/>
      <c r="L27" s="39">
        <f>L25/L24</f>
        <v>1470.5882352941176</v>
      </c>
      <c r="M27" s="35" t="s">
        <v>0</v>
      </c>
    </row>
    <row r="28" spans="1:13" ht="14.25">
      <c r="A28" s="13"/>
      <c r="B28" s="13"/>
      <c r="C28" s="13"/>
      <c r="D28" s="34"/>
      <c r="E28" s="13"/>
      <c r="F28" s="50" t="s">
        <v>36</v>
      </c>
      <c r="G28" s="13"/>
      <c r="H28" s="50" t="s">
        <v>37</v>
      </c>
      <c r="I28" s="13"/>
      <c r="J28" s="10" t="s">
        <v>27</v>
      </c>
      <c r="K28" s="24"/>
      <c r="L28" s="39">
        <f>L27-L25</f>
        <v>1220.5882352941176</v>
      </c>
      <c r="M28" s="35" t="s">
        <v>0</v>
      </c>
    </row>
    <row r="29" spans="1:13" ht="14.25">
      <c r="A29" s="13"/>
      <c r="B29" s="13"/>
      <c r="C29" s="13"/>
      <c r="D29" s="34"/>
      <c r="E29" s="13"/>
      <c r="F29" s="34"/>
      <c r="G29" s="13"/>
      <c r="H29" s="49" t="s">
        <v>38</v>
      </c>
      <c r="I29" s="13"/>
      <c r="J29" s="13"/>
      <c r="K29" s="13"/>
      <c r="L29" s="13"/>
      <c r="M29" s="13"/>
    </row>
    <row r="30" spans="1:13" ht="14.25">
      <c r="A30" s="13"/>
      <c r="B30" s="13"/>
      <c r="C30" s="31" t="s">
        <v>43</v>
      </c>
      <c r="D30" s="34"/>
      <c r="E30" s="13"/>
      <c r="F30" s="34"/>
      <c r="G30" s="13"/>
      <c r="H30" s="50" t="s">
        <v>39</v>
      </c>
      <c r="I30" s="13"/>
      <c r="J30" s="13"/>
      <c r="K30" s="13"/>
      <c r="L30" s="13"/>
      <c r="M30" s="13"/>
    </row>
    <row r="31" spans="1:13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4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5">
      <c r="A33" s="13"/>
      <c r="B33" s="13"/>
      <c r="C33" s="13"/>
      <c r="D33" s="31" t="s">
        <v>18</v>
      </c>
      <c r="E33" s="32">
        <f>(C14-L24*J21)/(1-L24)</f>
        <v>877.5261044176708</v>
      </c>
      <c r="F33" s="33" t="s">
        <v>28</v>
      </c>
      <c r="G33" s="33"/>
      <c r="H33" s="13"/>
      <c r="I33" s="13"/>
      <c r="J33" s="13"/>
      <c r="K33" s="13"/>
      <c r="L33" s="13"/>
      <c r="M33" s="13"/>
    </row>
    <row r="34" spans="1:13" ht="14.25">
      <c r="A34" s="13"/>
      <c r="B34" s="13"/>
      <c r="C34" s="13"/>
      <c r="D34" s="14"/>
      <c r="E34" s="13"/>
      <c r="F34" s="13"/>
      <c r="G34" s="13"/>
      <c r="H34" s="13"/>
      <c r="I34" s="13"/>
      <c r="J34" s="13"/>
      <c r="K34" s="13"/>
      <c r="L34" s="13"/>
      <c r="M34" s="31" t="s">
        <v>42</v>
      </c>
    </row>
    <row r="35" spans="1:13" ht="15">
      <c r="A35" s="46" t="s">
        <v>33</v>
      </c>
      <c r="B35" s="21"/>
      <c r="C35" s="21"/>
      <c r="D35" s="47"/>
      <c r="E35" s="21"/>
      <c r="F35" s="21"/>
      <c r="G35" s="21"/>
      <c r="H35" s="21"/>
      <c r="I35" s="21"/>
      <c r="J35" s="21"/>
      <c r="K35" s="21"/>
      <c r="L35" s="21"/>
      <c r="M35" s="21"/>
    </row>
    <row r="36" ht="14.25">
      <c r="D36" s="40"/>
    </row>
    <row r="37" spans="1:14" s="43" customFormat="1" ht="14.25" hidden="1">
      <c r="A37" s="42" t="s">
        <v>3</v>
      </c>
      <c r="D37" s="44" t="s">
        <v>6</v>
      </c>
      <c r="E37" s="44"/>
      <c r="F37" s="44"/>
      <c r="G37" s="43" t="s">
        <v>2</v>
      </c>
      <c r="M37" s="42"/>
      <c r="N37"/>
    </row>
    <row r="38" spans="4:14" s="43" customFormat="1" ht="14.25" hidden="1">
      <c r="D38" s="43">
        <f>A5*A6</f>
        <v>14400</v>
      </c>
      <c r="E38" s="43">
        <f>L25*C14*(1-L26)</f>
        <v>7333.33333333334</v>
      </c>
      <c r="F38" s="43">
        <f>I12*I15</f>
        <v>3200</v>
      </c>
      <c r="G38" s="43">
        <f>SUM(D38:F38)</f>
        <v>24933.33333333334</v>
      </c>
      <c r="M38" s="42"/>
      <c r="N38"/>
    </row>
    <row r="39" spans="13:14" s="43" customFormat="1" ht="14.25" hidden="1">
      <c r="M39" s="42"/>
      <c r="N39"/>
    </row>
    <row r="40" spans="1:14" s="43" customFormat="1" ht="14.25" hidden="1">
      <c r="A40" s="42" t="s">
        <v>4</v>
      </c>
      <c r="M40" s="42"/>
      <c r="N40"/>
    </row>
    <row r="41" spans="2:14" s="43" customFormat="1" ht="14.25" hidden="1">
      <c r="B41" s="45" t="s">
        <v>1</v>
      </c>
      <c r="D41" s="43">
        <f>G38</f>
        <v>24933.33333333334</v>
      </c>
      <c r="E41" s="43">
        <f>-E38</f>
        <v>-7333.33333333334</v>
      </c>
      <c r="G41" s="43">
        <f>SUM(D41:E41)</f>
        <v>17600</v>
      </c>
      <c r="M41" s="42"/>
      <c r="N41"/>
    </row>
    <row r="42" ht="14.25">
      <c r="D42" s="40"/>
    </row>
    <row r="43" ht="14.25">
      <c r="D43" s="40"/>
    </row>
    <row r="44" ht="14.25">
      <c r="D44" s="40"/>
    </row>
    <row r="45" ht="14.25">
      <c r="D45" s="40"/>
    </row>
    <row r="46" ht="14.25">
      <c r="D46" s="40"/>
    </row>
    <row r="47" ht="14.25">
      <c r="D47" s="40"/>
    </row>
    <row r="48" ht="14.25">
      <c r="D48" s="40"/>
    </row>
    <row r="49" ht="14.25">
      <c r="D49" s="40"/>
    </row>
    <row r="50" ht="14.25">
      <c r="D50" s="40"/>
    </row>
    <row r="51" ht="14.25">
      <c r="D51" s="40"/>
    </row>
    <row r="52" ht="14.25">
      <c r="D52" s="40"/>
    </row>
    <row r="53" ht="14.25">
      <c r="D53" s="40"/>
    </row>
    <row r="54" ht="14.25">
      <c r="D54" s="40"/>
    </row>
    <row r="55" ht="14.25">
      <c r="D55" s="40"/>
    </row>
    <row r="56" ht="14.25">
      <c r="D56" s="40"/>
    </row>
    <row r="57" ht="14.25">
      <c r="D57" s="40"/>
    </row>
    <row r="58" ht="14.25">
      <c r="D58" s="40"/>
    </row>
    <row r="59" ht="14.25">
      <c r="D59" s="40"/>
    </row>
    <row r="60" ht="14.25">
      <c r="D60" s="40"/>
    </row>
    <row r="61" ht="14.25">
      <c r="D61" s="40"/>
    </row>
    <row r="62" ht="14.25">
      <c r="D62" s="40"/>
    </row>
    <row r="63" ht="14.25">
      <c r="D63" s="40"/>
    </row>
    <row r="64" ht="14.25">
      <c r="D64" s="40"/>
    </row>
    <row r="65" ht="14.25">
      <c r="D65" s="40"/>
    </row>
    <row r="66" ht="14.25">
      <c r="D66" s="40"/>
    </row>
    <row r="67" ht="14.25">
      <c r="D67" s="40"/>
    </row>
    <row r="68" ht="14.25">
      <c r="D68" s="40"/>
    </row>
    <row r="69" ht="14.25">
      <c r="D69" s="40"/>
    </row>
    <row r="70" ht="14.25">
      <c r="D70" s="40"/>
    </row>
    <row r="71" ht="14.25">
      <c r="D71" s="40"/>
    </row>
    <row r="72" ht="14.25">
      <c r="D72" s="40"/>
    </row>
    <row r="73" ht="14.25">
      <c r="D73" s="40"/>
    </row>
    <row r="74" ht="14.25">
      <c r="D74" s="40"/>
    </row>
    <row r="75" ht="14.25">
      <c r="D75" s="40"/>
    </row>
    <row r="76" ht="14.25">
      <c r="D76" s="40"/>
    </row>
    <row r="77" ht="14.25">
      <c r="D77" s="40"/>
    </row>
    <row r="78" ht="14.25">
      <c r="D78" s="40"/>
    </row>
    <row r="79" ht="14.25">
      <c r="D79" s="40"/>
    </row>
    <row r="80" ht="14.25">
      <c r="D80" s="40"/>
    </row>
    <row r="81" ht="14.25">
      <c r="D81" s="40"/>
    </row>
    <row r="82" ht="14.25">
      <c r="D82" s="40"/>
    </row>
    <row r="83" ht="14.25">
      <c r="D83" s="40"/>
    </row>
    <row r="84" ht="14.25">
      <c r="D84" s="40"/>
    </row>
    <row r="85" ht="14.25">
      <c r="D85" s="40"/>
    </row>
    <row r="86" ht="14.25">
      <c r="D86" s="40"/>
    </row>
    <row r="87" ht="14.25">
      <c r="D87" s="40"/>
    </row>
    <row r="88" ht="14.25">
      <c r="D88" s="40"/>
    </row>
  </sheetData>
  <sheetProtection password="DCE7" sheet="1" objects="1" scenarios="1"/>
  <dataValidations count="7">
    <dataValidation type="decimal" allowBlank="1" showInputMessage="1" showErrorMessage="1" sqref="A5">
      <formula1>0</formula1>
      <formula2>500</formula2>
    </dataValidation>
    <dataValidation type="whole" allowBlank="1" showInputMessage="1" showErrorMessage="1" sqref="A6">
      <formula1>10</formula1>
      <formula2>2000</formula2>
    </dataValidation>
    <dataValidation type="decimal" allowBlank="1" showInputMessage="1" showErrorMessage="1" sqref="H5">
      <formula1>0</formula1>
      <formula2>100</formula2>
    </dataValidation>
    <dataValidation type="whole" allowBlank="1" showInputMessage="1" showErrorMessage="1" sqref="I12">
      <formula1>100</formula1>
      <formula2>10000</formula2>
    </dataValidation>
    <dataValidation type="decimal" allowBlank="1" showInputMessage="1" showErrorMessage="1" sqref="I15">
      <formula1>-5</formula1>
      <formula2>50</formula2>
    </dataValidation>
    <dataValidation type="decimal" allowBlank="1" showInputMessage="1" showErrorMessage="1" sqref="L24 L26">
      <formula1>0</formula1>
      <formula2>1</formula2>
    </dataValidation>
    <dataValidation type="whole" allowBlank="1" showInputMessage="1" showErrorMessage="1" sqref="L25">
      <formula1>10</formula1>
      <formula2>1000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VEBA Kraftwerke Ruhr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VEBA Kraftwerke Ruhr AG</dc:creator>
  <cp:keywords/>
  <dc:description/>
  <cp:lastModifiedBy>Jörg Ohliger</cp:lastModifiedBy>
  <cp:lastPrinted>2002-12-29T19:33:41Z</cp:lastPrinted>
  <dcterms:created xsi:type="dcterms:W3CDTF">2002-06-27T06:06:54Z</dcterms:created>
  <dcterms:modified xsi:type="dcterms:W3CDTF">2002-12-29T20:03:49Z</dcterms:modified>
  <cp:category/>
  <cp:version/>
  <cp:contentType/>
  <cp:contentStatus/>
</cp:coreProperties>
</file>